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aupert\Desktop\BOT for DEI\"/>
    </mc:Choice>
  </mc:AlternateContent>
  <xr:revisionPtr revIDLastSave="0" documentId="13_ncr:1_{C85355E4-ABF3-462C-8CF2-5E5C26409D9B}" xr6:coauthVersionLast="47" xr6:coauthVersionMax="47" xr10:uidLastSave="{00000000-0000-0000-0000-000000000000}"/>
  <bookViews>
    <workbookView xWindow="-120" yWindow="-120" windowWidth="29040" windowHeight="15720" xr2:uid="{373445E3-2F00-4483-971F-3EF6ABE47711}"/>
  </bookViews>
  <sheets>
    <sheet name="FY23" sheetId="1" r:id="rId1"/>
    <sheet name="Q1" sheetId="2" state="hidden" r:id="rId2"/>
    <sheet name="Q2" sheetId="3" state="hidden" r:id="rId3"/>
    <sheet name="Q3" sheetId="4" state="hidden" r:id="rId4"/>
    <sheet name="Q4" sheetId="5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F31" i="1"/>
  <c r="D31" i="1"/>
  <c r="H30" i="1"/>
  <c r="F30" i="1"/>
  <c r="D30" i="1"/>
  <c r="H29" i="1"/>
  <c r="F29" i="1"/>
  <c r="D29" i="1"/>
  <c r="C10" i="1" l="1"/>
  <c r="G11" i="1"/>
  <c r="G10" i="1"/>
  <c r="E11" i="1"/>
  <c r="E10" i="1"/>
  <c r="C11" i="1"/>
  <c r="G21" i="1"/>
  <c r="G20" i="1"/>
  <c r="E21" i="1"/>
  <c r="E20" i="1"/>
  <c r="C21" i="1"/>
  <c r="C20" i="1"/>
  <c r="B19" i="1"/>
  <c r="B9" i="1"/>
  <c r="B14" i="1"/>
  <c r="G16" i="1"/>
  <c r="G15" i="1"/>
  <c r="E16" i="1"/>
  <c r="E15" i="1"/>
  <c r="C16" i="1"/>
  <c r="H32" i="5"/>
  <c r="H31" i="5"/>
  <c r="H30" i="5"/>
  <c r="H29" i="5"/>
  <c r="F32" i="5"/>
  <c r="F31" i="5"/>
  <c r="F30" i="5"/>
  <c r="F29" i="5"/>
  <c r="D32" i="5"/>
  <c r="D31" i="5"/>
  <c r="D30" i="5"/>
  <c r="D29" i="5"/>
  <c r="C15" i="1"/>
  <c r="D10" i="4"/>
  <c r="F10" i="4"/>
  <c r="H10" i="4"/>
  <c r="I10" i="4"/>
  <c r="J10" i="4" s="1"/>
  <c r="D11" i="4"/>
  <c r="F11" i="4"/>
  <c r="H11" i="4"/>
  <c r="I11" i="4"/>
  <c r="J11" i="4"/>
  <c r="C12" i="4"/>
  <c r="D12" i="4"/>
  <c r="E12" i="4"/>
  <c r="F12" i="4"/>
  <c r="G12" i="4"/>
  <c r="H12" i="4"/>
  <c r="I12" i="4"/>
  <c r="J12" i="4"/>
  <c r="D15" i="4"/>
  <c r="F15" i="4"/>
  <c r="H15" i="4"/>
  <c r="I15" i="4"/>
  <c r="J15" i="4"/>
  <c r="D16" i="4"/>
  <c r="F16" i="4"/>
  <c r="H16" i="4"/>
  <c r="I16" i="4"/>
  <c r="J16" i="4"/>
  <c r="C17" i="4"/>
  <c r="D17" i="4"/>
  <c r="E17" i="4"/>
  <c r="F17" i="4"/>
  <c r="G17" i="4"/>
  <c r="H17" i="4"/>
  <c r="H30" i="4" s="1"/>
  <c r="I17" i="4"/>
  <c r="J17" i="4"/>
  <c r="D20" i="4"/>
  <c r="F20" i="4"/>
  <c r="H20" i="4"/>
  <c r="I20" i="4"/>
  <c r="J20" i="4"/>
  <c r="D21" i="4"/>
  <c r="F21" i="4"/>
  <c r="H21" i="4"/>
  <c r="I21" i="4"/>
  <c r="J21" i="4"/>
  <c r="C22" i="4"/>
  <c r="D22" i="4"/>
  <c r="D31" i="4" s="1"/>
  <c r="E22" i="4"/>
  <c r="F22" i="4"/>
  <c r="F31" i="4" s="1"/>
  <c r="G22" i="4"/>
  <c r="H22" i="4"/>
  <c r="H31" i="4" s="1"/>
  <c r="I22" i="4"/>
  <c r="J22" i="4"/>
  <c r="B24" i="4"/>
  <c r="F26" i="4" s="1"/>
  <c r="C25" i="4"/>
  <c r="C27" i="4" s="1"/>
  <c r="D25" i="4"/>
  <c r="E25" i="4"/>
  <c r="E27" i="4" s="1"/>
  <c r="F27" i="4" s="1"/>
  <c r="F32" i="4" s="1"/>
  <c r="F25" i="4"/>
  <c r="G25" i="4"/>
  <c r="G27" i="4" s="1"/>
  <c r="H27" i="4" s="1"/>
  <c r="H32" i="4" s="1"/>
  <c r="H25" i="4"/>
  <c r="I25" i="4"/>
  <c r="J25" i="4"/>
  <c r="C26" i="4"/>
  <c r="D26" i="4" s="1"/>
  <c r="E26" i="4"/>
  <c r="G26" i="4"/>
  <c r="D29" i="4"/>
  <c r="F29" i="4"/>
  <c r="H29" i="4"/>
  <c r="D30" i="4"/>
  <c r="F30" i="4"/>
  <c r="D10" i="3"/>
  <c r="F10" i="3"/>
  <c r="H10" i="3"/>
  <c r="I10" i="3"/>
  <c r="J10" i="3"/>
  <c r="D11" i="3"/>
  <c r="F11" i="3"/>
  <c r="H11" i="3"/>
  <c r="I11" i="3"/>
  <c r="J11" i="3"/>
  <c r="C12" i="3"/>
  <c r="D12" i="3"/>
  <c r="E12" i="3"/>
  <c r="F12" i="3"/>
  <c r="F29" i="3" s="1"/>
  <c r="G12" i="3"/>
  <c r="H12" i="3" s="1"/>
  <c r="H29" i="3" s="1"/>
  <c r="I12" i="3"/>
  <c r="J12" i="3" s="1"/>
  <c r="D15" i="3"/>
  <c r="F15" i="3"/>
  <c r="H15" i="3"/>
  <c r="I15" i="3"/>
  <c r="J15" i="3" s="1"/>
  <c r="D16" i="3"/>
  <c r="F16" i="3"/>
  <c r="H16" i="3"/>
  <c r="I16" i="3"/>
  <c r="J16" i="3"/>
  <c r="C17" i="3"/>
  <c r="D17" i="3"/>
  <c r="E17" i="3"/>
  <c r="F17" i="3"/>
  <c r="F30" i="3" s="1"/>
  <c r="G17" i="3"/>
  <c r="H17" i="3" s="1"/>
  <c r="H30" i="3" s="1"/>
  <c r="I17" i="3"/>
  <c r="J17" i="3"/>
  <c r="D20" i="3"/>
  <c r="F20" i="3"/>
  <c r="H20" i="3"/>
  <c r="I20" i="3"/>
  <c r="J20" i="3" s="1"/>
  <c r="D21" i="3"/>
  <c r="F21" i="3"/>
  <c r="H21" i="3"/>
  <c r="I21" i="3"/>
  <c r="J21" i="3" s="1"/>
  <c r="C22" i="3"/>
  <c r="D22" i="3"/>
  <c r="D31" i="3" s="1"/>
  <c r="E22" i="3"/>
  <c r="F22" i="3"/>
  <c r="F31" i="3" s="1"/>
  <c r="G22" i="3"/>
  <c r="H22" i="3"/>
  <c r="H31" i="3" s="1"/>
  <c r="I22" i="3"/>
  <c r="J22" i="3" s="1"/>
  <c r="B24" i="3"/>
  <c r="D26" i="3" s="1"/>
  <c r="C25" i="3"/>
  <c r="I25" i="3" s="1"/>
  <c r="J25" i="3" s="1"/>
  <c r="E25" i="3"/>
  <c r="E27" i="3" s="1"/>
  <c r="F27" i="3" s="1"/>
  <c r="F32" i="3" s="1"/>
  <c r="F25" i="3"/>
  <c r="G25" i="3"/>
  <c r="H25" i="3" s="1"/>
  <c r="C26" i="3"/>
  <c r="E26" i="3"/>
  <c r="G26" i="3"/>
  <c r="H26" i="3" s="1"/>
  <c r="I26" i="3"/>
  <c r="J26" i="3" s="1"/>
  <c r="D29" i="3"/>
  <c r="D30" i="3"/>
  <c r="D10" i="2"/>
  <c r="F10" i="2"/>
  <c r="H10" i="2"/>
  <c r="I10" i="2"/>
  <c r="J10" i="2"/>
  <c r="D11" i="2"/>
  <c r="F11" i="2"/>
  <c r="H11" i="2"/>
  <c r="I11" i="2"/>
  <c r="J11" i="2"/>
  <c r="C12" i="2"/>
  <c r="D12" i="2" s="1"/>
  <c r="D29" i="2" s="1"/>
  <c r="E12" i="2"/>
  <c r="F12" i="2"/>
  <c r="G12" i="2"/>
  <c r="H12" i="2" s="1"/>
  <c r="H29" i="2" s="1"/>
  <c r="I12" i="2"/>
  <c r="J12" i="2"/>
  <c r="D15" i="2"/>
  <c r="F15" i="2"/>
  <c r="H15" i="2"/>
  <c r="I15" i="2"/>
  <c r="J15" i="2" s="1"/>
  <c r="D16" i="2"/>
  <c r="F16" i="2"/>
  <c r="H16" i="2"/>
  <c r="I16" i="2"/>
  <c r="J16" i="2"/>
  <c r="C17" i="2"/>
  <c r="D17" i="2"/>
  <c r="D30" i="2" s="1"/>
  <c r="E17" i="2"/>
  <c r="F17" i="2"/>
  <c r="F30" i="2" s="1"/>
  <c r="G17" i="2"/>
  <c r="H17" i="2"/>
  <c r="H30" i="2" s="1"/>
  <c r="I17" i="2"/>
  <c r="J17" i="2" s="1"/>
  <c r="D20" i="2"/>
  <c r="F20" i="2"/>
  <c r="H20" i="2"/>
  <c r="I20" i="2"/>
  <c r="J20" i="2"/>
  <c r="D21" i="2"/>
  <c r="F21" i="2"/>
  <c r="H21" i="2"/>
  <c r="I21" i="2"/>
  <c r="J21" i="2"/>
  <c r="C22" i="2"/>
  <c r="D22" i="2" s="1"/>
  <c r="D31" i="2" s="1"/>
  <c r="E22" i="2"/>
  <c r="F22" i="2" s="1"/>
  <c r="F31" i="2" s="1"/>
  <c r="G22" i="2"/>
  <c r="H22" i="2"/>
  <c r="H31" i="2" s="1"/>
  <c r="B24" i="2"/>
  <c r="D26" i="2" s="1"/>
  <c r="C25" i="2"/>
  <c r="C27" i="2" s="1"/>
  <c r="E25" i="2"/>
  <c r="E27" i="2" s="1"/>
  <c r="F27" i="2" s="1"/>
  <c r="F32" i="2" s="1"/>
  <c r="F25" i="2"/>
  <c r="G25" i="2"/>
  <c r="G27" i="2" s="1"/>
  <c r="H27" i="2" s="1"/>
  <c r="H32" i="2" s="1"/>
  <c r="I25" i="2"/>
  <c r="J25" i="2" s="1"/>
  <c r="C26" i="2"/>
  <c r="E26" i="2"/>
  <c r="G26" i="2"/>
  <c r="I26" i="2"/>
  <c r="F29" i="2"/>
  <c r="G12" i="1" l="1"/>
  <c r="H12" i="1" s="1"/>
  <c r="H10" i="1"/>
  <c r="H21" i="1"/>
  <c r="G22" i="1"/>
  <c r="H22" i="1" s="1"/>
  <c r="C22" i="1"/>
  <c r="C17" i="1"/>
  <c r="F10" i="1"/>
  <c r="E12" i="1"/>
  <c r="F12" i="1" s="1"/>
  <c r="G26" i="1"/>
  <c r="H11" i="1"/>
  <c r="F11" i="1"/>
  <c r="I11" i="1"/>
  <c r="J11" i="1" s="1"/>
  <c r="C12" i="1"/>
  <c r="D11" i="1"/>
  <c r="I10" i="1"/>
  <c r="J10" i="1" s="1"/>
  <c r="D10" i="1"/>
  <c r="E22" i="1"/>
  <c r="F22" i="1" s="1"/>
  <c r="I21" i="1"/>
  <c r="J21" i="1" s="1"/>
  <c r="C26" i="1"/>
  <c r="G25" i="1"/>
  <c r="B24" i="1"/>
  <c r="E25" i="1"/>
  <c r="I20" i="1"/>
  <c r="J20" i="1" s="1"/>
  <c r="G17" i="1"/>
  <c r="H17" i="1" s="1"/>
  <c r="I16" i="1"/>
  <c r="J16" i="1" s="1"/>
  <c r="E26" i="1"/>
  <c r="D17" i="1"/>
  <c r="E17" i="1"/>
  <c r="F17" i="1" s="1"/>
  <c r="C25" i="1"/>
  <c r="I15" i="1"/>
  <c r="J15" i="1" s="1"/>
  <c r="D20" i="1"/>
  <c r="F20" i="1"/>
  <c r="H20" i="1"/>
  <c r="D21" i="1"/>
  <c r="F21" i="1"/>
  <c r="D16" i="1"/>
  <c r="F16" i="1"/>
  <c r="H16" i="1"/>
  <c r="D15" i="1"/>
  <c r="F15" i="1"/>
  <c r="H15" i="1"/>
  <c r="I27" i="4"/>
  <c r="J27" i="4" s="1"/>
  <c r="D27" i="4"/>
  <c r="D32" i="4" s="1"/>
  <c r="I26" i="4"/>
  <c r="J26" i="4" s="1"/>
  <c r="H26" i="4"/>
  <c r="G27" i="3"/>
  <c r="H27" i="3" s="1"/>
  <c r="H32" i="3" s="1"/>
  <c r="C27" i="3"/>
  <c r="F26" i="3"/>
  <c r="D25" i="3"/>
  <c r="I27" i="2"/>
  <c r="J27" i="2" s="1"/>
  <c r="D27" i="2"/>
  <c r="D32" i="2" s="1"/>
  <c r="H25" i="2"/>
  <c r="H26" i="2"/>
  <c r="D25" i="2"/>
  <c r="I22" i="2"/>
  <c r="J22" i="2" s="1"/>
  <c r="J26" i="2"/>
  <c r="F26" i="2"/>
  <c r="D22" i="1"/>
  <c r="F25" i="1" l="1"/>
  <c r="I12" i="1"/>
  <c r="J12" i="1" s="1"/>
  <c r="H25" i="1"/>
  <c r="H26" i="1"/>
  <c r="G27" i="1"/>
  <c r="H27" i="1" s="1"/>
  <c r="H32" i="1" s="1"/>
  <c r="D12" i="1"/>
  <c r="C27" i="1"/>
  <c r="D27" i="1" s="1"/>
  <c r="D32" i="1" s="1"/>
  <c r="D25" i="1"/>
  <c r="F26" i="1"/>
  <c r="I22" i="1"/>
  <c r="J22" i="1" s="1"/>
  <c r="D26" i="1"/>
  <c r="E27" i="1"/>
  <c r="F27" i="1" s="1"/>
  <c r="F32" i="1" s="1"/>
  <c r="I25" i="1"/>
  <c r="J25" i="1" s="1"/>
  <c r="I26" i="1"/>
  <c r="J26" i="1" s="1"/>
  <c r="I17" i="1"/>
  <c r="J17" i="1" s="1"/>
  <c r="I27" i="3"/>
  <c r="J27" i="3" s="1"/>
  <c r="D27" i="3"/>
  <c r="D32" i="3" s="1"/>
  <c r="I27" i="1" l="1"/>
  <c r="J27" i="1" s="1"/>
</calcChain>
</file>

<file path=xl/sharedStrings.xml><?xml version="1.0" encoding="utf-8"?>
<sst xmlns="http://schemas.openxmlformats.org/spreadsheetml/2006/main" count="252" uniqueCount="46">
  <si>
    <t>INDIANA UNIVERSITY</t>
  </si>
  <si>
    <t xml:space="preserve">Report of Diversity Spend  </t>
  </si>
  <si>
    <t xml:space="preserve">Date created: </t>
  </si>
  <si>
    <t>Fiscal Year 2022</t>
  </si>
  <si>
    <t>Expenditure Total</t>
  </si>
  <si>
    <t>Minority Business Enterprise
MBE</t>
  </si>
  <si>
    <t>Women Business Enterprise
WBE</t>
  </si>
  <si>
    <t>Veteran Enterprise
VBE</t>
  </si>
  <si>
    <t>TOTAL</t>
  </si>
  <si>
    <t>Category</t>
  </si>
  <si>
    <t>Dollars ($)</t>
  </si>
  <si>
    <t>%</t>
  </si>
  <si>
    <t>Dollars</t>
  </si>
  <si>
    <t>Supplies &amp; Services Spend:</t>
  </si>
  <si>
    <t>Tier I</t>
  </si>
  <si>
    <t xml:space="preserve">Tier II </t>
  </si>
  <si>
    <t xml:space="preserve">    Total: Tier l &amp; Tier ll</t>
  </si>
  <si>
    <t>Construction Spend:</t>
  </si>
  <si>
    <t>Tier ll</t>
  </si>
  <si>
    <t>Professional Services Spend:</t>
  </si>
  <si>
    <t xml:space="preserve">Tier ll </t>
  </si>
  <si>
    <t>Total of Category Spend:</t>
  </si>
  <si>
    <t>Total Spend Tier I</t>
  </si>
  <si>
    <t xml:space="preserve">Total Spend Tier II </t>
  </si>
  <si>
    <t xml:space="preserve">     Total: Tier I and Tier II Spend</t>
  </si>
  <si>
    <t>Category Goals</t>
  </si>
  <si>
    <t>MBE Goals</t>
  </si>
  <si>
    <t>Actuals</t>
  </si>
  <si>
    <t xml:space="preserve">WBE Goals </t>
  </si>
  <si>
    <t>VBE Goals</t>
  </si>
  <si>
    <t>Construction</t>
  </si>
  <si>
    <t>Professional Services</t>
  </si>
  <si>
    <t xml:space="preserve">Supplies </t>
  </si>
  <si>
    <t>Weighted Average</t>
  </si>
  <si>
    <t>NOTES</t>
  </si>
  <si>
    <t>Real Estate purchases &amp; leases, Utilities, Scientific/Medical Research sub contracts, Grant specified suppliers, Conferences/Hospitality, Postage, Franchise/Copyright,</t>
  </si>
  <si>
    <t xml:space="preserve">Clinical Research services, Dues/Memberships, Advertising, Sponsorships and other National Market industries are not included in the spend totals above.   </t>
  </si>
  <si>
    <t>Date created: 2023-05-11</t>
  </si>
  <si>
    <t>REPORTING PERIOD: FY23Q1</t>
  </si>
  <si>
    <t>REPORTING PERIOD:  FY23Q2</t>
  </si>
  <si>
    <t>REPORTING PERIOD:  FY23Q3</t>
  </si>
  <si>
    <t>Fiscal Year 2024</t>
  </si>
  <si>
    <t>8/28/2024</t>
  </si>
  <si>
    <t>REPORTING PERIOD:  FY23 Q4</t>
  </si>
  <si>
    <t xml:space="preserve">REPORTING PERIOD: FY23 Wrap Up </t>
  </si>
  <si>
    <t>Prof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</si>
</sst>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name val="Georgia Pro"/>
      <family val="1"/>
    </font>
    <font>
      <b/>
      <sz val="9"/>
      <name val="Georgia Pro"/>
      <family val="1"/>
    </font>
    <font>
      <b/>
      <sz val="12"/>
      <name val="Georgia Pro"/>
      <family val="1"/>
    </font>
    <font>
      <sz val="9"/>
      <name val="Georgia Pro"/>
      <family val="1"/>
    </font>
    <font>
      <i/>
      <sz val="9"/>
      <name val="Georgia Pro"/>
      <family val="1"/>
    </font>
    <font>
      <sz val="8"/>
      <name val="Georgia Pro"/>
      <family val="1"/>
    </font>
    <font>
      <sz val="12"/>
      <name val="Georgia Pro"/>
      <family val="1"/>
    </font>
    <font>
      <sz val="12"/>
      <name val="Arial"/>
    </font>
    <font>
      <b/>
      <u/>
      <sz val="9"/>
      <name val="Georgia Pro"/>
      <family val="1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9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61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49" fontId="3" fillId="3" borderId="7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49" fontId="6" fillId="4" borderId="9" xfId="0" applyNumberFormat="1" applyFont="1" applyFill="1" applyBorder="1" applyAlignment="1">
      <alignment horizontal="left"/>
    </xf>
    <xf numFmtId="49" fontId="5" fillId="0" borderId="12" xfId="0" applyNumberFormat="1" applyFont="1" applyBorder="1"/>
    <xf numFmtId="44" fontId="5" fillId="0" borderId="13" xfId="1" applyFont="1" applyBorder="1"/>
    <xf numFmtId="44" fontId="5" fillId="0" borderId="0" xfId="1" applyFont="1" applyBorder="1"/>
    <xf numFmtId="10" fontId="5" fillId="0" borderId="0" xfId="2" applyNumberFormat="1" applyFont="1" applyBorder="1"/>
    <xf numFmtId="44" fontId="5" fillId="0" borderId="12" xfId="1" applyFont="1" applyBorder="1"/>
    <xf numFmtId="10" fontId="5" fillId="0" borderId="14" xfId="2" applyNumberFormat="1" applyFont="1" applyBorder="1"/>
    <xf numFmtId="49" fontId="5" fillId="0" borderId="15" xfId="0" applyNumberFormat="1" applyFont="1" applyBorder="1"/>
    <xf numFmtId="44" fontId="5" fillId="0" borderId="16" xfId="1" applyFont="1" applyBorder="1"/>
    <xf numFmtId="44" fontId="5" fillId="0" borderId="17" xfId="1" applyFont="1" applyBorder="1"/>
    <xf numFmtId="10" fontId="5" fillId="0" borderId="17" xfId="2" applyNumberFormat="1" applyFont="1" applyBorder="1"/>
    <xf numFmtId="44" fontId="5" fillId="0" borderId="15" xfId="1" applyFont="1" applyBorder="1"/>
    <xf numFmtId="10" fontId="5" fillId="0" borderId="18" xfId="2" applyNumberFormat="1" applyFont="1" applyBorder="1"/>
    <xf numFmtId="49" fontId="5" fillId="3" borderId="12" xfId="0" applyNumberFormat="1" applyFont="1" applyFill="1" applyBorder="1"/>
    <xf numFmtId="44" fontId="5" fillId="3" borderId="0" xfId="1" applyFont="1" applyFill="1" applyBorder="1"/>
    <xf numFmtId="10" fontId="5" fillId="3" borderId="0" xfId="2" applyNumberFormat="1" applyFont="1" applyFill="1" applyBorder="1"/>
    <xf numFmtId="10" fontId="5" fillId="3" borderId="14" xfId="2" applyNumberFormat="1" applyFont="1" applyFill="1" applyBorder="1"/>
    <xf numFmtId="49" fontId="6" fillId="4" borderId="19" xfId="0" applyNumberFormat="1" applyFont="1" applyFill="1" applyBorder="1"/>
    <xf numFmtId="44" fontId="5" fillId="4" borderId="20" xfId="1" applyFont="1" applyFill="1" applyBorder="1"/>
    <xf numFmtId="10" fontId="5" fillId="4" borderId="20" xfId="2" applyNumberFormat="1" applyFont="1" applyFill="1" applyBorder="1"/>
    <xf numFmtId="10" fontId="5" fillId="4" borderId="21" xfId="2" applyNumberFormat="1" applyFont="1" applyFill="1" applyBorder="1"/>
    <xf numFmtId="44" fontId="5" fillId="0" borderId="15" xfId="3" applyNumberFormat="1" applyFont="1" applyBorder="1"/>
    <xf numFmtId="10" fontId="5" fillId="0" borderId="18" xfId="0" applyNumberFormat="1" applyFont="1" applyBorder="1"/>
    <xf numFmtId="0" fontId="3" fillId="3" borderId="7" xfId="3" applyFont="1" applyFill="1" applyBorder="1" applyAlignment="1">
      <alignment horizontal="center" vertical="center"/>
    </xf>
    <xf numFmtId="0" fontId="3" fillId="3" borderId="22" xfId="3" applyFont="1" applyFill="1" applyBorder="1" applyAlignment="1">
      <alignment horizontal="center" vertical="center"/>
    </xf>
    <xf numFmtId="0" fontId="3" fillId="3" borderId="23" xfId="3" applyFont="1" applyFill="1" applyBorder="1" applyAlignment="1">
      <alignment horizontal="center" vertical="center"/>
    </xf>
    <xf numFmtId="0" fontId="3" fillId="3" borderId="24" xfId="3" applyFont="1" applyFill="1" applyBorder="1" applyAlignment="1">
      <alignment horizontal="center" vertical="center"/>
    </xf>
    <xf numFmtId="49" fontId="5" fillId="0" borderId="0" xfId="0" applyNumberFormat="1" applyFont="1"/>
    <xf numFmtId="0" fontId="5" fillId="0" borderId="2" xfId="3" applyFont="1" applyBorder="1" applyAlignment="1">
      <alignment horizontal="center" vertical="center"/>
    </xf>
    <xf numFmtId="9" fontId="3" fillId="0" borderId="2" xfId="3" applyNumberFormat="1" applyFont="1" applyBorder="1" applyAlignment="1">
      <alignment horizontal="center"/>
    </xf>
    <xf numFmtId="10" fontId="5" fillId="0" borderId="3" xfId="0" applyNumberFormat="1" applyFont="1" applyBorder="1" applyAlignment="1">
      <alignment horizontal="center"/>
    </xf>
    <xf numFmtId="9" fontId="3" fillId="0" borderId="25" xfId="3" applyNumberFormat="1" applyFont="1" applyBorder="1" applyAlignment="1">
      <alignment horizontal="center"/>
    </xf>
    <xf numFmtId="0" fontId="5" fillId="0" borderId="26" xfId="3" applyFont="1" applyBorder="1" applyAlignment="1">
      <alignment horizontal="center" vertical="center"/>
    </xf>
    <xf numFmtId="9" fontId="3" fillId="0" borderId="26" xfId="3" applyNumberFormat="1" applyFont="1" applyBorder="1" applyAlignment="1">
      <alignment horizontal="center" wrapText="1"/>
    </xf>
    <xf numFmtId="10" fontId="5" fillId="0" borderId="27" xfId="0" applyNumberFormat="1" applyFont="1" applyBorder="1" applyAlignment="1">
      <alignment horizontal="center"/>
    </xf>
    <xf numFmtId="9" fontId="3" fillId="0" borderId="26" xfId="3" applyNumberFormat="1" applyFont="1" applyBorder="1" applyAlignment="1">
      <alignment horizontal="center"/>
    </xf>
    <xf numFmtId="9" fontId="3" fillId="0" borderId="0" xfId="3" applyNumberFormat="1" applyFont="1" applyAlignment="1">
      <alignment horizontal="center"/>
    </xf>
    <xf numFmtId="0" fontId="5" fillId="0" borderId="26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/>
    </xf>
    <xf numFmtId="9" fontId="3" fillId="0" borderId="5" xfId="3" applyNumberFormat="1" applyFont="1" applyBorder="1" applyAlignment="1">
      <alignment horizontal="center" wrapText="1"/>
    </xf>
    <xf numFmtId="10" fontId="5" fillId="0" borderId="6" xfId="0" applyNumberFormat="1" applyFont="1" applyBorder="1" applyAlignment="1">
      <alignment horizontal="center"/>
    </xf>
    <xf numFmtId="9" fontId="3" fillId="0" borderId="5" xfId="3" applyNumberFormat="1" applyFont="1" applyBorder="1" applyAlignment="1">
      <alignment horizontal="center"/>
    </xf>
    <xf numFmtId="9" fontId="3" fillId="0" borderId="28" xfId="3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3" fillId="0" borderId="0" xfId="3" applyFont="1" applyAlignment="1">
      <alignment horizontal="left"/>
    </xf>
    <xf numFmtId="9" fontId="5" fillId="0" borderId="0" xfId="3" applyNumberFormat="1" applyFont="1" applyAlignment="1">
      <alignment horizontal="center"/>
    </xf>
    <xf numFmtId="0" fontId="7" fillId="0" borderId="0" xfId="3" applyFont="1"/>
    <xf numFmtId="3" fontId="8" fillId="0" borderId="0" xfId="0" applyNumberFormat="1" applyFont="1"/>
    <xf numFmtId="0" fontId="3" fillId="0" borderId="0" xfId="3" applyFont="1" applyAlignment="1">
      <alignment horizontal="left" wrapText="1"/>
    </xf>
    <xf numFmtId="9" fontId="5" fillId="0" borderId="0" xfId="3" applyNumberFormat="1" applyFont="1" applyAlignment="1">
      <alignment horizontal="center" wrapText="1"/>
    </xf>
    <xf numFmtId="0" fontId="5" fillId="0" borderId="0" xfId="3" applyFont="1" applyAlignment="1">
      <alignment horizontal="left"/>
    </xf>
    <xf numFmtId="10" fontId="5" fillId="0" borderId="18" xfId="0" applyNumberFormat="1" applyFont="1" applyBorder="1" applyAlignment="1">
      <alignment horizontal="right"/>
    </xf>
    <xf numFmtId="10" fontId="5" fillId="0" borderId="17" xfId="2" applyNumberFormat="1" applyFont="1" applyBorder="1" applyAlignment="1">
      <alignment horizontal="right"/>
    </xf>
    <xf numFmtId="10" fontId="5" fillId="0" borderId="17" xfId="0" applyNumberFormat="1" applyFont="1" applyBorder="1" applyAlignment="1">
      <alignment horizontal="right"/>
    </xf>
    <xf numFmtId="0" fontId="8" fillId="0" borderId="0" xfId="4" applyFont="1"/>
    <xf numFmtId="164" fontId="8" fillId="0" borderId="0" xfId="4" applyNumberFormat="1" applyFont="1"/>
    <xf numFmtId="164" fontId="5" fillId="0" borderId="0" xfId="4" applyNumberFormat="1" applyFont="1"/>
    <xf numFmtId="0" fontId="5" fillId="0" borderId="0" xfId="4" applyFont="1"/>
    <xf numFmtId="49" fontId="5" fillId="0" borderId="0" xfId="4" applyNumberFormat="1" applyFont="1"/>
    <xf numFmtId="9" fontId="5" fillId="0" borderId="0" xfId="4" applyNumberFormat="1" applyFont="1"/>
    <xf numFmtId="0" fontId="5" fillId="0" borderId="0" xfId="4" applyFont="1" applyAlignment="1">
      <alignment horizontal="center"/>
    </xf>
    <xf numFmtId="49" fontId="10" fillId="0" borderId="0" xfId="4" applyNumberFormat="1" applyFont="1" applyAlignment="1">
      <alignment horizontal="center"/>
    </xf>
    <xf numFmtId="49" fontId="3" fillId="0" borderId="0" xfId="4" applyNumberFormat="1" applyFont="1" applyAlignment="1">
      <alignment horizontal="center"/>
    </xf>
    <xf numFmtId="0" fontId="3" fillId="0" borderId="0" xfId="4" applyFont="1"/>
    <xf numFmtId="3" fontId="8" fillId="0" borderId="0" xfId="4" applyNumberFormat="1" applyFont="1"/>
    <xf numFmtId="49" fontId="5" fillId="0" borderId="0" xfId="4" applyNumberFormat="1" applyFont="1" applyAlignment="1">
      <alignment horizontal="center" vertical="center"/>
    </xf>
    <xf numFmtId="10" fontId="5" fillId="0" borderId="6" xfId="4" applyNumberFormat="1" applyFont="1" applyBorder="1" applyAlignment="1">
      <alignment horizontal="center"/>
    </xf>
    <xf numFmtId="10" fontId="5" fillId="0" borderId="27" xfId="4" applyNumberFormat="1" applyFont="1" applyBorder="1" applyAlignment="1">
      <alignment horizontal="center"/>
    </xf>
    <xf numFmtId="10" fontId="5" fillId="0" borderId="3" xfId="4" applyNumberFormat="1" applyFont="1" applyBorder="1" applyAlignment="1">
      <alignment horizontal="center"/>
    </xf>
    <xf numFmtId="0" fontId="10" fillId="0" borderId="0" xfId="4" applyFont="1"/>
    <xf numFmtId="10" fontId="5" fillId="0" borderId="18" xfId="4" applyNumberFormat="1" applyFont="1" applyBorder="1"/>
    <xf numFmtId="10" fontId="5" fillId="0" borderId="17" xfId="4" applyNumberFormat="1" applyFont="1" applyBorder="1" applyAlignment="1">
      <alignment horizontal="center"/>
    </xf>
    <xf numFmtId="44" fontId="5" fillId="0" borderId="17" xfId="5" applyFont="1" applyBorder="1"/>
    <xf numFmtId="10" fontId="5" fillId="0" borderId="18" xfId="4" applyNumberFormat="1" applyFont="1" applyBorder="1" applyAlignment="1">
      <alignment horizontal="center"/>
    </xf>
    <xf numFmtId="44" fontId="5" fillId="0" borderId="15" xfId="5" applyFont="1" applyBorder="1"/>
    <xf numFmtId="10" fontId="5" fillId="0" borderId="17" xfId="6" applyNumberFormat="1" applyFont="1" applyBorder="1" applyAlignment="1">
      <alignment horizontal="center"/>
    </xf>
    <xf numFmtId="44" fontId="5" fillId="0" borderId="16" xfId="5" applyFont="1" applyBorder="1"/>
    <xf numFmtId="49" fontId="5" fillId="0" borderId="15" xfId="4" applyNumberFormat="1" applyFont="1" applyBorder="1"/>
    <xf numFmtId="10" fontId="5" fillId="0" borderId="14" xfId="6" applyNumberFormat="1" applyFont="1" applyBorder="1"/>
    <xf numFmtId="44" fontId="5" fillId="0" borderId="12" xfId="5" applyFont="1" applyBorder="1"/>
    <xf numFmtId="10" fontId="5" fillId="0" borderId="0" xfId="6" applyNumberFormat="1" applyFont="1" applyBorder="1"/>
    <xf numFmtId="44" fontId="5" fillId="0" borderId="0" xfId="5" applyFont="1" applyBorder="1"/>
    <xf numFmtId="44" fontId="5" fillId="0" borderId="13" xfId="5" applyFont="1" applyBorder="1"/>
    <xf numFmtId="49" fontId="5" fillId="0" borderId="12" xfId="4" applyNumberFormat="1" applyFont="1" applyBorder="1"/>
    <xf numFmtId="10" fontId="5" fillId="4" borderId="21" xfId="6" applyNumberFormat="1" applyFont="1" applyFill="1" applyBorder="1"/>
    <xf numFmtId="44" fontId="5" fillId="4" borderId="20" xfId="5" applyFont="1" applyFill="1" applyBorder="1"/>
    <xf numFmtId="10" fontId="5" fillId="4" borderId="20" xfId="6" applyNumberFormat="1" applyFont="1" applyFill="1" applyBorder="1"/>
    <xf numFmtId="49" fontId="6" fillId="4" borderId="19" xfId="4" applyNumberFormat="1" applyFont="1" applyFill="1" applyBorder="1"/>
    <xf numFmtId="10" fontId="5" fillId="3" borderId="14" xfId="6" applyNumberFormat="1" applyFont="1" applyFill="1" applyBorder="1"/>
    <xf numFmtId="44" fontId="5" fillId="3" borderId="0" xfId="5" applyFont="1" applyFill="1" applyBorder="1"/>
    <xf numFmtId="10" fontId="5" fillId="3" borderId="0" xfId="6" applyNumberFormat="1" applyFont="1" applyFill="1" applyBorder="1"/>
    <xf numFmtId="49" fontId="5" fillId="3" borderId="12" xfId="4" applyNumberFormat="1" applyFont="1" applyFill="1" applyBorder="1"/>
    <xf numFmtId="10" fontId="5" fillId="0" borderId="18" xfId="6" applyNumberFormat="1" applyFont="1" applyBorder="1"/>
    <xf numFmtId="10" fontId="5" fillId="0" borderId="17" xfId="6" applyNumberFormat="1" applyFont="1" applyBorder="1"/>
    <xf numFmtId="44" fontId="5" fillId="4" borderId="11" xfId="5" applyFont="1" applyFill="1" applyBorder="1"/>
    <xf numFmtId="44" fontId="5" fillId="4" borderId="10" xfId="5" applyFont="1" applyFill="1" applyBorder="1"/>
    <xf numFmtId="49" fontId="6" fillId="4" borderId="9" xfId="4" applyNumberFormat="1" applyFont="1" applyFill="1" applyBorder="1" applyAlignment="1">
      <alignment horizontal="left"/>
    </xf>
    <xf numFmtId="0" fontId="3" fillId="3" borderId="8" xfId="4" applyFont="1" applyFill="1" applyBorder="1" applyAlignment="1">
      <alignment horizontal="center" vertical="center"/>
    </xf>
    <xf numFmtId="164" fontId="3" fillId="3" borderId="7" xfId="4" applyNumberFormat="1" applyFont="1" applyFill="1" applyBorder="1" applyAlignment="1">
      <alignment horizontal="center" vertical="center"/>
    </xf>
    <xf numFmtId="49" fontId="3" fillId="3" borderId="7" xfId="4" applyNumberFormat="1" applyFont="1" applyFill="1" applyBorder="1" applyAlignment="1">
      <alignment horizontal="center" vertical="center"/>
    </xf>
    <xf numFmtId="164" fontId="3" fillId="0" borderId="0" xfId="4" applyNumberFormat="1" applyFont="1"/>
    <xf numFmtId="0" fontId="4" fillId="0" borderId="0" xfId="4" applyFont="1"/>
    <xf numFmtId="0" fontId="10" fillId="0" borderId="0" xfId="0" applyFont="1"/>
    <xf numFmtId="10" fontId="5" fillId="0" borderId="17" xfId="0" applyNumberFormat="1" applyFont="1" applyBorder="1" applyAlignment="1">
      <alignment horizontal="center"/>
    </xf>
    <xf numFmtId="10" fontId="5" fillId="0" borderId="18" xfId="0" applyNumberFormat="1" applyFont="1" applyBorder="1" applyAlignment="1">
      <alignment horizontal="center"/>
    </xf>
    <xf numFmtId="10" fontId="5" fillId="0" borderId="17" xfId="2" applyNumberFormat="1" applyFont="1" applyBorder="1" applyAlignment="1">
      <alignment horizontal="center"/>
    </xf>
    <xf numFmtId="44" fontId="5" fillId="0" borderId="17" xfId="1" applyFont="1" applyFill="1" applyBorder="1"/>
    <xf numFmtId="10" fontId="5" fillId="0" borderId="18" xfId="2" applyNumberFormat="1" applyFont="1" applyFill="1" applyBorder="1"/>
    <xf numFmtId="44" fontId="5" fillId="0" borderId="15" xfId="1" applyFont="1" applyFill="1" applyBorder="1"/>
    <xf numFmtId="10" fontId="5" fillId="0" borderId="17" xfId="2" applyNumberFormat="1" applyFont="1" applyFill="1" applyBorder="1"/>
    <xf numFmtId="44" fontId="5" fillId="0" borderId="16" xfId="1" applyFont="1" applyFill="1" applyBorder="1"/>
    <xf numFmtId="44" fontId="5" fillId="0" borderId="0" xfId="1" applyFont="1" applyFill="1" applyBorder="1"/>
    <xf numFmtId="10" fontId="5" fillId="0" borderId="14" xfId="2" applyNumberFormat="1" applyFont="1" applyFill="1" applyBorder="1"/>
    <xf numFmtId="44" fontId="5" fillId="0" borderId="12" xfId="1" applyFont="1" applyFill="1" applyBorder="1"/>
    <xf numFmtId="10" fontId="5" fillId="0" borderId="0" xfId="2" applyNumberFormat="1" applyFont="1" applyFill="1" applyBorder="1"/>
    <xf numFmtId="44" fontId="5" fillId="0" borderId="13" xfId="1" applyFont="1" applyFill="1" applyBorder="1"/>
    <xf numFmtId="49" fontId="6" fillId="0" borderId="20" xfId="0" applyNumberFormat="1" applyFont="1" applyBorder="1"/>
    <xf numFmtId="0" fontId="3" fillId="0" borderId="29" xfId="0" applyFont="1" applyBorder="1"/>
    <xf numFmtId="49" fontId="3" fillId="2" borderId="2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 wrapText="1"/>
    </xf>
    <xf numFmtId="49" fontId="3" fillId="2" borderId="6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/>
    </xf>
    <xf numFmtId="49" fontId="3" fillId="2" borderId="3" xfId="4" applyNumberFormat="1" applyFont="1" applyFill="1" applyBorder="1" applyAlignment="1">
      <alignment horizontal="center" vertical="center"/>
    </xf>
    <xf numFmtId="49" fontId="3" fillId="2" borderId="5" xfId="4" applyNumberFormat="1" applyFont="1" applyFill="1" applyBorder="1" applyAlignment="1">
      <alignment horizontal="center" vertical="center"/>
    </xf>
    <xf numFmtId="49" fontId="3" fillId="2" borderId="6" xfId="4" applyNumberFormat="1" applyFont="1" applyFill="1" applyBorder="1" applyAlignment="1">
      <alignment horizontal="center" vertical="center"/>
    </xf>
    <xf numFmtId="49" fontId="5" fillId="0" borderId="0" xfId="4" applyNumberFormat="1" applyFont="1" applyAlignment="1">
      <alignment horizontal="left" vertical="center"/>
    </xf>
    <xf numFmtId="0" fontId="2" fillId="0" borderId="0" xfId="4" applyFont="1" applyAlignment="1">
      <alignment horizontal="left"/>
    </xf>
    <xf numFmtId="0" fontId="3" fillId="0" borderId="0" xfId="4" applyFont="1" applyAlignment="1">
      <alignment horizontal="left"/>
    </xf>
    <xf numFmtId="49" fontId="3" fillId="2" borderId="1" xfId="4" applyNumberFormat="1" applyFont="1" applyFill="1" applyBorder="1" applyAlignment="1">
      <alignment horizontal="center" vertical="center"/>
    </xf>
    <xf numFmtId="49" fontId="3" fillId="2" borderId="4" xfId="4" applyNumberFormat="1" applyFont="1" applyFill="1" applyBorder="1" applyAlignment="1">
      <alignment horizontal="center" vertical="center"/>
    </xf>
    <xf numFmtId="49" fontId="3" fillId="2" borderId="2" xfId="4" applyNumberFormat="1" applyFont="1" applyFill="1" applyBorder="1" applyAlignment="1">
      <alignment horizontal="center" vertical="center" wrapText="1"/>
    </xf>
    <xf numFmtId="49" fontId="3" fillId="2" borderId="3" xfId="4" applyNumberFormat="1" applyFont="1" applyFill="1" applyBorder="1" applyAlignment="1">
      <alignment horizontal="center" vertical="center" wrapText="1"/>
    </xf>
    <xf numFmtId="49" fontId="3" fillId="2" borderId="5" xfId="4" applyNumberFormat="1" applyFont="1" applyFill="1" applyBorder="1" applyAlignment="1">
      <alignment horizontal="center" vertical="center" wrapText="1"/>
    </xf>
    <xf numFmtId="49" fontId="3" fillId="2" borderId="6" xfId="4" applyNumberFormat="1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wrapText="1"/>
    </xf>
    <xf numFmtId="49" fontId="3" fillId="2" borderId="3" xfId="4" applyNumberFormat="1" applyFont="1" applyFill="1" applyBorder="1" applyAlignment="1">
      <alignment horizontal="center" wrapText="1"/>
    </xf>
    <xf numFmtId="49" fontId="3" fillId="2" borderId="5" xfId="4" applyNumberFormat="1" applyFont="1" applyFill="1" applyBorder="1" applyAlignment="1">
      <alignment horizontal="center" wrapText="1"/>
    </xf>
    <xf numFmtId="49" fontId="3" fillId="2" borderId="6" xfId="4" applyNumberFormat="1" applyFont="1" applyFill="1" applyBorder="1" applyAlignment="1">
      <alignment horizontal="center" wrapText="1"/>
    </xf>
  </cellXfs>
  <cellStyles count="7">
    <cellStyle name="Currency" xfId="1" builtinId="4"/>
    <cellStyle name="Currency 2" xfId="5" xr:uid="{F7AFDB76-1EA3-45FF-BDCE-18D14570024A}"/>
    <cellStyle name="Normal" xfId="0" builtinId="0"/>
    <cellStyle name="Normal 2" xfId="3" xr:uid="{D32A35F9-FAD2-4BE1-9249-9412D26FF8A1}"/>
    <cellStyle name="Normal 3" xfId="4" xr:uid="{CD1EC4F1-40C3-4A27-8995-A5573604B871}"/>
    <cellStyle name="Percent" xfId="2" builtinId="5"/>
    <cellStyle name="Percent 2" xfId="6" xr:uid="{C28F2F06-4814-4B95-B5FB-6811AF415D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CF859-7DB6-4561-B6AA-2FFDD69CF214}">
  <dimension ref="A1:J36"/>
  <sheetViews>
    <sheetView tabSelected="1" zoomScale="106" zoomScaleNormal="106" workbookViewId="0">
      <selection sqref="A1:C1"/>
    </sheetView>
  </sheetViews>
  <sheetFormatPr defaultRowHeight="15" x14ac:dyDescent="0.25"/>
  <cols>
    <col min="1" max="1" width="26.7109375" customWidth="1"/>
    <col min="2" max="2" width="20" customWidth="1"/>
    <col min="3" max="3" width="15.85546875" bestFit="1" customWidth="1"/>
    <col min="4" max="4" width="11.42578125" bestFit="1" customWidth="1"/>
    <col min="5" max="5" width="15.85546875" bestFit="1" customWidth="1"/>
    <col min="6" max="6" width="10.28515625" bestFit="1" customWidth="1"/>
    <col min="7" max="7" width="15.85546875" bestFit="1" customWidth="1"/>
    <col min="9" max="9" width="15.85546875" bestFit="1" customWidth="1"/>
    <col min="10" max="10" width="14.5703125" bestFit="1" customWidth="1"/>
  </cols>
  <sheetData>
    <row r="1" spans="1:10" ht="20.25" customHeight="1" x14ac:dyDescent="0.3">
      <c r="A1" s="136" t="s">
        <v>0</v>
      </c>
      <c r="B1" s="136"/>
      <c r="C1" s="136"/>
      <c r="D1" s="2"/>
      <c r="E1" s="1"/>
      <c r="F1" s="2"/>
      <c r="G1" s="1"/>
      <c r="H1" s="1"/>
      <c r="I1" s="1"/>
      <c r="J1" s="1"/>
    </row>
    <row r="2" spans="1:10" ht="20.25" customHeight="1" x14ac:dyDescent="0.25">
      <c r="A2" s="3" t="s">
        <v>1</v>
      </c>
      <c r="B2" s="1"/>
      <c r="C2" s="1"/>
      <c r="D2" s="2"/>
      <c r="E2" s="1"/>
      <c r="F2" s="2"/>
      <c r="G2" s="1"/>
      <c r="H2" s="1"/>
      <c r="I2" s="1"/>
      <c r="J2" s="1"/>
    </row>
    <row r="3" spans="1:10" x14ac:dyDescent="0.25">
      <c r="A3" s="137" t="s">
        <v>44</v>
      </c>
      <c r="B3" s="137"/>
      <c r="C3" s="1"/>
      <c r="D3" s="2"/>
      <c r="E3" s="1"/>
      <c r="F3" s="2"/>
      <c r="G3" s="1"/>
      <c r="H3" s="1"/>
      <c r="I3" s="1"/>
      <c r="J3" s="1"/>
    </row>
    <row r="4" spans="1:10" x14ac:dyDescent="0.25">
      <c r="A4" s="1" t="s">
        <v>2</v>
      </c>
      <c r="B4" s="1" t="s">
        <v>42</v>
      </c>
      <c r="C4" s="1"/>
      <c r="D4" s="2"/>
      <c r="E4" s="1"/>
      <c r="F4" s="2"/>
      <c r="G4" s="1"/>
      <c r="H4" s="1"/>
      <c r="I4" s="1"/>
      <c r="J4" s="1"/>
    </row>
    <row r="5" spans="1:10" ht="15.75" thickBot="1" x14ac:dyDescent="0.3">
      <c r="A5" s="1"/>
      <c r="B5" s="1"/>
      <c r="C5" s="4"/>
      <c r="D5" s="5"/>
      <c r="E5" s="4"/>
      <c r="F5" s="5"/>
      <c r="G5" s="4"/>
      <c r="H5" s="4"/>
      <c r="I5" s="4"/>
      <c r="J5" s="4"/>
    </row>
    <row r="6" spans="1:10" ht="15" customHeight="1" x14ac:dyDescent="0.25">
      <c r="A6" s="138" t="s">
        <v>3</v>
      </c>
      <c r="B6" s="138" t="s">
        <v>4</v>
      </c>
      <c r="C6" s="140" t="s">
        <v>5</v>
      </c>
      <c r="D6" s="141"/>
      <c r="E6" s="127" t="s">
        <v>6</v>
      </c>
      <c r="F6" s="128"/>
      <c r="G6" s="127" t="s">
        <v>7</v>
      </c>
      <c r="H6" s="128"/>
      <c r="I6" s="131" t="s">
        <v>8</v>
      </c>
      <c r="J6" s="132"/>
    </row>
    <row r="7" spans="1:10" ht="21.75" customHeight="1" thickBot="1" x14ac:dyDescent="0.3">
      <c r="A7" s="139"/>
      <c r="B7" s="139"/>
      <c r="C7" s="142"/>
      <c r="D7" s="143"/>
      <c r="E7" s="129"/>
      <c r="F7" s="130"/>
      <c r="G7" s="129"/>
      <c r="H7" s="130"/>
      <c r="I7" s="133"/>
      <c r="J7" s="134"/>
    </row>
    <row r="8" spans="1:10" ht="15.75" thickBot="1" x14ac:dyDescent="0.3">
      <c r="A8" s="6" t="s">
        <v>9</v>
      </c>
      <c r="B8" s="7" t="s">
        <v>10</v>
      </c>
      <c r="C8" s="7" t="s">
        <v>10</v>
      </c>
      <c r="D8" s="6" t="s">
        <v>11</v>
      </c>
      <c r="E8" s="7" t="s">
        <v>10</v>
      </c>
      <c r="F8" s="6" t="s">
        <v>11</v>
      </c>
      <c r="G8" s="6" t="s">
        <v>10</v>
      </c>
      <c r="H8" s="6" t="s">
        <v>11</v>
      </c>
      <c r="I8" s="7" t="s">
        <v>12</v>
      </c>
      <c r="J8" s="8" t="s">
        <v>11</v>
      </c>
    </row>
    <row r="9" spans="1:10" x14ac:dyDescent="0.25">
      <c r="A9" s="26" t="s">
        <v>13</v>
      </c>
      <c r="B9" s="27">
        <f>'Q1'!B19+'Q2'!B19+'Q3'!B19+'Q4'!B19</f>
        <v>71993131.913300008</v>
      </c>
      <c r="C9" s="27"/>
      <c r="D9" s="28"/>
      <c r="E9" s="27"/>
      <c r="F9" s="28"/>
      <c r="G9" s="27"/>
      <c r="H9" s="28"/>
      <c r="I9" s="27"/>
      <c r="J9" s="29"/>
    </row>
    <row r="10" spans="1:10" x14ac:dyDescent="0.25">
      <c r="A10" s="10" t="s">
        <v>14</v>
      </c>
      <c r="B10" s="11"/>
      <c r="C10" s="12">
        <f>'Q1'!C20+'Q2'!C20+'Q3'!C20+'Q4'!C20</f>
        <v>5230055.0199999791</v>
      </c>
      <c r="D10" s="13">
        <f>C10/B9</f>
        <v>7.2646582819850605E-2</v>
      </c>
      <c r="E10" s="12">
        <f>'Q1'!E20+'Q2'!E20+'Q3'!E20+'Q4'!E20</f>
        <v>10620633.434300002</v>
      </c>
      <c r="F10" s="15">
        <f>E10/B9</f>
        <v>0.14752286991890051</v>
      </c>
      <c r="G10" s="12">
        <f>'Q1'!G20+'Q2'!G20+'Q3'!G20+'Q4'!G20</f>
        <v>389704.55119999999</v>
      </c>
      <c r="H10" s="13">
        <f>G10/B9</f>
        <v>5.4130795652745593E-3</v>
      </c>
      <c r="I10" s="14">
        <f>C10+E10+G10</f>
        <v>16240393.005499981</v>
      </c>
      <c r="J10" s="15">
        <f>I10/B9</f>
        <v>0.2255825323040257</v>
      </c>
    </row>
    <row r="11" spans="1:10" x14ac:dyDescent="0.25">
      <c r="A11" s="10" t="s">
        <v>15</v>
      </c>
      <c r="B11" s="11"/>
      <c r="C11" s="12">
        <f>'Q1'!C21+'Q2'!C21+'Q3'!C21+'Q4'!C21</f>
        <v>0</v>
      </c>
      <c r="D11" s="13">
        <f>C11/B9</f>
        <v>0</v>
      </c>
      <c r="E11" s="12">
        <f>'Q1'!E21+'Q2'!E21+'Q3'!E21+'Q4'!E21</f>
        <v>0</v>
      </c>
      <c r="F11" s="15">
        <f>E11/B9</f>
        <v>0</v>
      </c>
      <c r="G11" s="12">
        <f>'Q1'!G21+'Q2'!G21+'Q3'!G21+'Q4'!G21</f>
        <v>0</v>
      </c>
      <c r="H11" s="13">
        <f>G11/B9</f>
        <v>0</v>
      </c>
      <c r="I11" s="14">
        <f>C11+E11+G11</f>
        <v>0</v>
      </c>
      <c r="J11" s="15">
        <f>I11/B9</f>
        <v>0</v>
      </c>
    </row>
    <row r="12" spans="1:10" x14ac:dyDescent="0.25">
      <c r="A12" s="16" t="s">
        <v>16</v>
      </c>
      <c r="B12" s="17"/>
      <c r="C12" s="18">
        <f>SUM(C10:C11)</f>
        <v>5230055.0199999791</v>
      </c>
      <c r="D12" s="19">
        <f>C12/B9</f>
        <v>7.2646582819850605E-2</v>
      </c>
      <c r="E12" s="20">
        <f>SUM(E10:E11)</f>
        <v>10620633.434300002</v>
      </c>
      <c r="F12" s="21">
        <f>E12/B9</f>
        <v>0.14752286991890051</v>
      </c>
      <c r="G12" s="18">
        <f>SUM(G10:G11)</f>
        <v>389704.55119999999</v>
      </c>
      <c r="H12" s="19">
        <f>G12/B9</f>
        <v>5.4130795652745593E-3</v>
      </c>
      <c r="I12" s="20">
        <f>C12+E12+G12</f>
        <v>16240393.005499981</v>
      </c>
      <c r="J12" s="21">
        <f>I12/B9</f>
        <v>0.2255825323040257</v>
      </c>
    </row>
    <row r="13" spans="1:10" x14ac:dyDescent="0.25">
      <c r="A13" s="22"/>
      <c r="B13" s="23"/>
      <c r="C13" s="23"/>
      <c r="D13" s="24"/>
      <c r="E13" s="23"/>
      <c r="F13" s="24"/>
      <c r="G13" s="23"/>
      <c r="H13" s="24"/>
      <c r="I13" s="23"/>
      <c r="J13" s="25"/>
    </row>
    <row r="14" spans="1:10" x14ac:dyDescent="0.25">
      <c r="A14" s="26" t="s">
        <v>17</v>
      </c>
      <c r="B14" s="27">
        <f>'Q1'!B9+'Q2'!B9+'Q3'!B9+'Q4'!B9</f>
        <v>111957092.02939998</v>
      </c>
      <c r="C14" s="27"/>
      <c r="D14" s="28"/>
      <c r="E14" s="27"/>
      <c r="F14" s="28"/>
      <c r="G14" s="27"/>
      <c r="H14" s="28"/>
      <c r="I14" s="27"/>
      <c r="J14" s="29"/>
    </row>
    <row r="15" spans="1:10" x14ac:dyDescent="0.25">
      <c r="A15" s="10" t="s">
        <v>14</v>
      </c>
      <c r="B15" s="11"/>
      <c r="C15" s="12">
        <f>'Q1'!C10+'Q2'!C10+'Q3'!C10+'Q4'!C10</f>
        <v>1340834.9000000011</v>
      </c>
      <c r="D15" s="13">
        <f>C15/B14</f>
        <v>1.1976328392379979E-2</v>
      </c>
      <c r="E15" s="12">
        <f>'Q1'!E10+'Q2'!E10+'Q3'!E10+'Q4'!E10</f>
        <v>7824429.3399999999</v>
      </c>
      <c r="F15" s="15">
        <f>E15/B14</f>
        <v>6.9887750728156658E-2</v>
      </c>
      <c r="G15" s="12">
        <f>'Q1'!G10+'Q2'!G10+'Q3'!G10+'Q4'!G10</f>
        <v>802902.10000000009</v>
      </c>
      <c r="H15" s="13">
        <f>G15/B14</f>
        <v>7.1715162072015738E-3</v>
      </c>
      <c r="I15" s="14">
        <f>C15+E15+G15</f>
        <v>9968166.3399999999</v>
      </c>
      <c r="J15" s="15">
        <f>I15/B14</f>
        <v>8.9035595327738193E-2</v>
      </c>
    </row>
    <row r="16" spans="1:10" x14ac:dyDescent="0.25">
      <c r="A16" s="10" t="s">
        <v>18</v>
      </c>
      <c r="B16" s="11"/>
      <c r="C16" s="12">
        <f>'Q1'!C11+'Q2'!C11+'Q3'!C11+'Q4'!C11</f>
        <v>7730369.1800000006</v>
      </c>
      <c r="D16" s="13">
        <f>C16/B14</f>
        <v>6.9047606005790171E-2</v>
      </c>
      <c r="E16" s="12">
        <f>'Q1'!E11+'Q2'!E11+'Q3'!E11+'Q4'!E11</f>
        <v>2459531.2400000002</v>
      </c>
      <c r="F16" s="15">
        <f>E16/B14</f>
        <v>2.1968516647021579E-2</v>
      </c>
      <c r="G16" s="12">
        <f>'Q1'!G11+'Q2'!G11+'Q3'!G11+'Q4'!G11</f>
        <v>2150092.77</v>
      </c>
      <c r="H16" s="13">
        <f>G16/B14</f>
        <v>1.9204614294870973E-2</v>
      </c>
      <c r="I16" s="14">
        <f>C16+E16+G16</f>
        <v>12339993.190000001</v>
      </c>
      <c r="J16" s="15">
        <f>I16/B14</f>
        <v>0.11022073694768272</v>
      </c>
    </row>
    <row r="17" spans="1:10" x14ac:dyDescent="0.25">
      <c r="A17" s="16" t="s">
        <v>16</v>
      </c>
      <c r="B17" s="17"/>
      <c r="C17" s="18">
        <f>SUM(C15:C16)</f>
        <v>9071204.0800000019</v>
      </c>
      <c r="D17" s="19">
        <f>C17/B14</f>
        <v>8.1023934398170155E-2</v>
      </c>
      <c r="E17" s="20">
        <f>SUM(E15:E16)</f>
        <v>10283960.58</v>
      </c>
      <c r="F17" s="21">
        <f>E17/B14</f>
        <v>9.1856267375178227E-2</v>
      </c>
      <c r="G17" s="18">
        <f>SUM(G15:G16)</f>
        <v>2952994.87</v>
      </c>
      <c r="H17" s="19">
        <f>G17/B14</f>
        <v>2.6376130502072548E-2</v>
      </c>
      <c r="I17" s="20">
        <f>C17+E17+G17</f>
        <v>22308159.530000005</v>
      </c>
      <c r="J17" s="21">
        <f>I17/B14</f>
        <v>0.19925633227542094</v>
      </c>
    </row>
    <row r="18" spans="1:10" x14ac:dyDescent="0.25">
      <c r="A18" s="22"/>
      <c r="B18" s="23"/>
      <c r="C18" s="23"/>
      <c r="D18" s="24"/>
      <c r="E18" s="23"/>
      <c r="F18" s="24"/>
      <c r="G18" s="23"/>
      <c r="H18" s="24"/>
      <c r="I18" s="23"/>
      <c r="J18" s="25"/>
    </row>
    <row r="19" spans="1:10" x14ac:dyDescent="0.25">
      <c r="A19" s="26" t="s">
        <v>19</v>
      </c>
      <c r="B19" s="27">
        <f>'Q1'!B14+'Q2'!B14+'Q3'!B14+'Q4'!B14</f>
        <v>73910467.03050001</v>
      </c>
      <c r="C19" s="27"/>
      <c r="D19" s="28"/>
      <c r="E19" s="27"/>
      <c r="F19" s="28"/>
      <c r="G19" s="27"/>
      <c r="H19" s="28"/>
      <c r="I19" s="27"/>
      <c r="J19" s="29"/>
    </row>
    <row r="20" spans="1:10" x14ac:dyDescent="0.25">
      <c r="A20" s="10" t="s">
        <v>14</v>
      </c>
      <c r="B20" s="11"/>
      <c r="C20" s="12">
        <f>'Q1'!C15+'Q2'!C15+'Q3'!C15+'Q4'!C15</f>
        <v>537942.80000000005</v>
      </c>
      <c r="D20" s="13">
        <f>C20/B19</f>
        <v>7.278303352866269E-3</v>
      </c>
      <c r="E20" s="12">
        <f>'Q1'!E15+'Q2'!E15+'Q3'!E15+'Q4'!E15</f>
        <v>2241949.9</v>
      </c>
      <c r="F20" s="15">
        <f>E20/B19</f>
        <v>3.0333320706454652E-2</v>
      </c>
      <c r="G20" s="12">
        <f>'Q1'!G15+'Q2'!G15+'Q3'!G15+'Q4'!G15</f>
        <v>274943.49</v>
      </c>
      <c r="H20" s="13">
        <f>G20/B19</f>
        <v>3.719953357709692E-3</v>
      </c>
      <c r="I20" s="14">
        <f>C20+E20+G20</f>
        <v>3054836.1900000004</v>
      </c>
      <c r="J20" s="15">
        <f>I20/B19</f>
        <v>4.133157741703062E-2</v>
      </c>
    </row>
    <row r="21" spans="1:10" x14ac:dyDescent="0.25">
      <c r="A21" s="10" t="s">
        <v>20</v>
      </c>
      <c r="B21" s="11"/>
      <c r="C21" s="12">
        <f>'Q1'!C16+'Q2'!C16+'Q3'!C16+'Q4'!C16</f>
        <v>106848.42</v>
      </c>
      <c r="D21" s="13">
        <f>C21/B19</f>
        <v>1.4456466626832133E-3</v>
      </c>
      <c r="E21" s="12">
        <f>'Q1'!E16+'Q2'!E16+'Q3'!E16+'Q4'!E16</f>
        <v>0</v>
      </c>
      <c r="F21" s="15">
        <f>E21/B19</f>
        <v>0</v>
      </c>
      <c r="G21" s="12">
        <f>'Q1'!G16+'Q2'!G16+'Q3'!G16+'Q4'!G16</f>
        <v>0</v>
      </c>
      <c r="H21" s="13">
        <f>G21/B19</f>
        <v>0</v>
      </c>
      <c r="I21" s="14">
        <f>C21+E21+G21</f>
        <v>106848.42</v>
      </c>
      <c r="J21" s="15">
        <f>I21/B19</f>
        <v>1.4456466626832133E-3</v>
      </c>
    </row>
    <row r="22" spans="1:10" x14ac:dyDescent="0.25">
      <c r="A22" s="16" t="s">
        <v>16</v>
      </c>
      <c r="B22" s="17"/>
      <c r="C22" s="18">
        <f>SUM(C20:C21)</f>
        <v>644791.22000000009</v>
      </c>
      <c r="D22" s="19">
        <f>C22/B19</f>
        <v>8.723950015549483E-3</v>
      </c>
      <c r="E22" s="20">
        <f>SUM(E20:E21)</f>
        <v>2241949.9</v>
      </c>
      <c r="F22" s="21">
        <f>E22/B19</f>
        <v>3.0333320706454652E-2</v>
      </c>
      <c r="G22" s="18">
        <f>SUM(G20:G21)</f>
        <v>274943.49</v>
      </c>
      <c r="H22" s="19">
        <f>G22/B19</f>
        <v>3.719953357709692E-3</v>
      </c>
      <c r="I22" s="20">
        <f>C22+E22+G22</f>
        <v>3161684.6100000003</v>
      </c>
      <c r="J22" s="21">
        <f>I22/B19</f>
        <v>4.2777224079713835E-2</v>
      </c>
    </row>
    <row r="23" spans="1:10" x14ac:dyDescent="0.25">
      <c r="A23" s="22"/>
      <c r="B23" s="23"/>
      <c r="C23" s="23"/>
      <c r="D23" s="24"/>
      <c r="E23" s="23"/>
      <c r="F23" s="24"/>
      <c r="G23" s="23"/>
      <c r="H23" s="24"/>
      <c r="I23" s="23"/>
      <c r="J23" s="25"/>
    </row>
    <row r="24" spans="1:10" x14ac:dyDescent="0.25">
      <c r="A24" s="26" t="s">
        <v>21</v>
      </c>
      <c r="B24" s="27">
        <f>B9+B14+B19</f>
        <v>257860690.97319996</v>
      </c>
      <c r="C24" s="27"/>
      <c r="D24" s="28"/>
      <c r="E24" s="27"/>
      <c r="F24" s="28"/>
      <c r="G24" s="27"/>
      <c r="H24" s="28"/>
      <c r="I24" s="27"/>
      <c r="J24" s="29"/>
    </row>
    <row r="25" spans="1:10" x14ac:dyDescent="0.25">
      <c r="A25" s="10" t="s">
        <v>22</v>
      </c>
      <c r="B25" s="11"/>
      <c r="C25" s="12">
        <f>C10+C15+C20</f>
        <v>7108832.7199999802</v>
      </c>
      <c r="D25" s="13">
        <f>C25/B24</f>
        <v>2.7568501011807252E-2</v>
      </c>
      <c r="E25" s="14">
        <f>E10+E15+E20</f>
        <v>20687012.6743</v>
      </c>
      <c r="F25" s="15">
        <f>E25/B24</f>
        <v>8.0225538046239261E-2</v>
      </c>
      <c r="G25" s="12">
        <f>G10+G15+G20</f>
        <v>1467550.1412000002</v>
      </c>
      <c r="H25" s="13">
        <f>G25/B24</f>
        <v>5.6912518758143165E-3</v>
      </c>
      <c r="I25" s="14">
        <f>C25+E25+G25</f>
        <v>29263395.535499979</v>
      </c>
      <c r="J25" s="15">
        <f>I25/B24</f>
        <v>0.11348529093386082</v>
      </c>
    </row>
    <row r="26" spans="1:10" x14ac:dyDescent="0.25">
      <c r="A26" s="10" t="s">
        <v>23</v>
      </c>
      <c r="B26" s="11"/>
      <c r="C26" s="12">
        <f>C11+C16+C21</f>
        <v>7837217.6000000006</v>
      </c>
      <c r="D26" s="13">
        <f>C26/B24</f>
        <v>3.0393223451086384E-2</v>
      </c>
      <c r="E26" s="14">
        <f>E11+E16+E21</f>
        <v>2459531.2400000002</v>
      </c>
      <c r="F26" s="15">
        <f>E26/B24</f>
        <v>9.5382170532367985E-3</v>
      </c>
      <c r="G26" s="12">
        <f>G11+G16+G21</f>
        <v>2150092.77</v>
      </c>
      <c r="H26" s="13">
        <f>G26/B24</f>
        <v>8.3381951777344154E-3</v>
      </c>
      <c r="I26" s="14">
        <f>C26+E26+G26</f>
        <v>12446841.609999999</v>
      </c>
      <c r="J26" s="15">
        <f>I26/B24</f>
        <v>4.8269635682057596E-2</v>
      </c>
    </row>
    <row r="27" spans="1:10" ht="15.75" thickBot="1" x14ac:dyDescent="0.3">
      <c r="A27" s="16" t="s">
        <v>24</v>
      </c>
      <c r="B27" s="17"/>
      <c r="C27" s="18">
        <f>SUM(C25:C26)</f>
        <v>14946050.319999982</v>
      </c>
      <c r="D27" s="61">
        <f>C27/B24</f>
        <v>5.7961724462893639E-2</v>
      </c>
      <c r="E27" s="20">
        <f>SUM(E25:E26)</f>
        <v>23146543.914300002</v>
      </c>
      <c r="F27" s="60">
        <f>E27/B24</f>
        <v>8.9763755099476067E-2</v>
      </c>
      <c r="G27" s="18">
        <f>SUM(G25:G26)</f>
        <v>3617642.9112</v>
      </c>
      <c r="H27" s="62">
        <f>G27/B24</f>
        <v>1.402944705354873E-2</v>
      </c>
      <c r="I27" s="30">
        <f>C27+E27+G27</f>
        <v>41710237.145499989</v>
      </c>
      <c r="J27" s="31">
        <f>I27/B24</f>
        <v>0.16175492661591848</v>
      </c>
    </row>
    <row r="28" spans="1:10" ht="15.75" thickBot="1" x14ac:dyDescent="0.3">
      <c r="B28" s="32" t="s">
        <v>25</v>
      </c>
      <c r="C28" s="33" t="s">
        <v>26</v>
      </c>
      <c r="D28" s="33" t="s">
        <v>27</v>
      </c>
      <c r="E28" s="34" t="s">
        <v>28</v>
      </c>
      <c r="F28" s="35" t="s">
        <v>27</v>
      </c>
      <c r="G28" s="33" t="s">
        <v>29</v>
      </c>
      <c r="H28" s="35" t="s">
        <v>27</v>
      </c>
    </row>
    <row r="29" spans="1:10" x14ac:dyDescent="0.25">
      <c r="B29" s="37" t="s">
        <v>32</v>
      </c>
      <c r="C29" s="38">
        <v>0.08</v>
      </c>
      <c r="D29" s="39">
        <f>D12</f>
        <v>7.2646582819850605E-2</v>
      </c>
      <c r="E29" s="38">
        <v>0.13</v>
      </c>
      <c r="F29" s="39">
        <f>F12</f>
        <v>0.14752286991890051</v>
      </c>
      <c r="G29" s="40">
        <v>0.03</v>
      </c>
      <c r="H29" s="39">
        <f>H12</f>
        <v>5.4130795652745593E-3</v>
      </c>
    </row>
    <row r="30" spans="1:10" x14ac:dyDescent="0.25">
      <c r="B30" s="41" t="s">
        <v>30</v>
      </c>
      <c r="C30" s="42">
        <v>7.0000000000000007E-2</v>
      </c>
      <c r="D30" s="43">
        <f>D17</f>
        <v>8.1023934398170155E-2</v>
      </c>
      <c r="E30" s="44">
        <v>0.05</v>
      </c>
      <c r="F30" s="43">
        <f>F17</f>
        <v>9.1856267375178227E-2</v>
      </c>
      <c r="G30" s="45">
        <v>0.03</v>
      </c>
      <c r="H30" s="43">
        <f>H17</f>
        <v>2.6376130502072548E-2</v>
      </c>
    </row>
    <row r="31" spans="1:10" x14ac:dyDescent="0.25">
      <c r="B31" s="46" t="s">
        <v>45</v>
      </c>
      <c r="C31" s="42">
        <v>0.08</v>
      </c>
      <c r="D31" s="43">
        <f>D22</f>
        <v>8.723950015549483E-3</v>
      </c>
      <c r="E31" s="44">
        <v>0.11</v>
      </c>
      <c r="F31" s="43">
        <f>F22</f>
        <v>3.0333320706454652E-2</v>
      </c>
      <c r="G31" s="45">
        <v>0.03</v>
      </c>
      <c r="H31" s="43">
        <f>H22</f>
        <v>3.719953357709692E-3</v>
      </c>
    </row>
    <row r="32" spans="1:10" ht="15.75" thickBot="1" x14ac:dyDescent="0.3">
      <c r="B32" s="47" t="s">
        <v>33</v>
      </c>
      <c r="C32" s="48">
        <v>0.08</v>
      </c>
      <c r="D32" s="49">
        <f>D27</f>
        <v>5.7961724462893639E-2</v>
      </c>
      <c r="E32" s="50">
        <v>0.1</v>
      </c>
      <c r="F32" s="49">
        <f>F27</f>
        <v>8.9763755099476067E-2</v>
      </c>
      <c r="G32" s="51">
        <v>0.03</v>
      </c>
      <c r="H32" s="49">
        <f>H27</f>
        <v>1.402944705354873E-2</v>
      </c>
    </row>
    <row r="33" spans="1:10" ht="15.75" x14ac:dyDescent="0.25">
      <c r="A33" s="4"/>
      <c r="B33" s="52"/>
      <c r="C33" s="53"/>
      <c r="D33" s="54"/>
      <c r="E33" s="54"/>
      <c r="F33" s="54"/>
      <c r="G33" s="55"/>
      <c r="H33" s="56"/>
    </row>
    <row r="34" spans="1:10" x14ac:dyDescent="0.25">
      <c r="A34" s="1" t="s">
        <v>34</v>
      </c>
      <c r="B34" s="36"/>
      <c r="C34" s="57"/>
      <c r="D34" s="58"/>
      <c r="E34" s="59"/>
      <c r="F34" s="58"/>
      <c r="G34" s="54"/>
      <c r="H34" s="54"/>
      <c r="I34" s="36"/>
      <c r="J34" s="4"/>
    </row>
    <row r="35" spans="1:10" x14ac:dyDescent="0.25">
      <c r="A35" s="135" t="s">
        <v>35</v>
      </c>
      <c r="B35" s="135"/>
      <c r="C35" s="135"/>
      <c r="D35" s="135"/>
      <c r="E35" s="135"/>
      <c r="F35" s="135"/>
      <c r="G35" s="135"/>
      <c r="H35" s="58"/>
      <c r="I35" s="4"/>
      <c r="J35" s="4"/>
    </row>
    <row r="36" spans="1:10" x14ac:dyDescent="0.25">
      <c r="A36" s="135" t="s">
        <v>36</v>
      </c>
      <c r="B36" s="135"/>
      <c r="C36" s="135"/>
      <c r="D36" s="135"/>
      <c r="E36" s="135"/>
      <c r="F36" s="135"/>
      <c r="G36" s="135"/>
      <c r="H36" s="58"/>
      <c r="I36" s="4"/>
      <c r="J36" s="4"/>
    </row>
  </sheetData>
  <mergeCells count="10">
    <mergeCell ref="G6:H7"/>
    <mergeCell ref="I6:J7"/>
    <mergeCell ref="A35:G35"/>
    <mergeCell ref="A36:G36"/>
    <mergeCell ref="A1:C1"/>
    <mergeCell ref="A3:B3"/>
    <mergeCell ref="A6:A7"/>
    <mergeCell ref="B6:B7"/>
    <mergeCell ref="C6:D7"/>
    <mergeCell ref="E6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9D4EC-B986-4A3A-B2D9-CFDBA1490CAF}">
  <sheetPr>
    <pageSetUpPr fitToPage="1"/>
  </sheetPr>
  <dimension ref="A1:J58"/>
  <sheetViews>
    <sheetView zoomScale="110" zoomScaleNormal="110" zoomScalePageLayoutView="110" workbookViewId="0">
      <selection activeCell="C20" activeCellId="1" sqref="C10 C20"/>
    </sheetView>
  </sheetViews>
  <sheetFormatPr defaultRowHeight="15" x14ac:dyDescent="0.2"/>
  <cols>
    <col min="1" max="1" width="28" style="63" customWidth="1"/>
    <col min="2" max="3" width="21.5703125" style="63" customWidth="1"/>
    <col min="4" max="4" width="7.42578125" style="64" customWidth="1"/>
    <col min="5" max="5" width="21.5703125" style="63" customWidth="1"/>
    <col min="6" max="6" width="7.42578125" style="64" customWidth="1"/>
    <col min="7" max="7" width="21.5703125" style="63" customWidth="1"/>
    <col min="8" max="8" width="7.42578125" style="63" customWidth="1"/>
    <col min="9" max="9" width="21.5703125" style="63" customWidth="1"/>
    <col min="10" max="10" width="7.42578125" style="63" customWidth="1"/>
    <col min="11" max="16384" width="9.140625" style="63"/>
  </cols>
  <sheetData>
    <row r="1" spans="1:10" s="72" customFormat="1" ht="20.25" x14ac:dyDescent="0.3">
      <c r="A1" s="149" t="s">
        <v>0</v>
      </c>
      <c r="B1" s="149"/>
      <c r="D1" s="109"/>
      <c r="F1" s="109"/>
    </row>
    <row r="2" spans="1:10" s="72" customFormat="1" x14ac:dyDescent="0.2">
      <c r="A2" s="110" t="s">
        <v>1</v>
      </c>
      <c r="D2" s="109"/>
      <c r="F2" s="109"/>
    </row>
    <row r="3" spans="1:10" s="72" customFormat="1" ht="12" x14ac:dyDescent="0.2">
      <c r="A3" s="150" t="s">
        <v>38</v>
      </c>
      <c r="B3" s="150"/>
      <c r="D3" s="109"/>
      <c r="F3" s="109"/>
    </row>
    <row r="4" spans="1:10" s="72" customFormat="1" ht="12" x14ac:dyDescent="0.2">
      <c r="A4" s="72" t="s">
        <v>37</v>
      </c>
      <c r="D4" s="109"/>
      <c r="F4" s="109"/>
    </row>
    <row r="5" spans="1:10" s="66" customFormat="1" ht="12.75" thickBot="1" x14ac:dyDescent="0.25">
      <c r="A5" s="72"/>
      <c r="B5" s="72"/>
      <c r="D5" s="65"/>
      <c r="F5" s="65"/>
    </row>
    <row r="6" spans="1:10" s="66" customFormat="1" ht="12" x14ac:dyDescent="0.2">
      <c r="A6" s="151" t="s">
        <v>3</v>
      </c>
      <c r="B6" s="151" t="s">
        <v>4</v>
      </c>
      <c r="C6" s="153" t="s">
        <v>5</v>
      </c>
      <c r="D6" s="154"/>
      <c r="E6" s="157" t="s">
        <v>6</v>
      </c>
      <c r="F6" s="158"/>
      <c r="G6" s="157" t="s">
        <v>7</v>
      </c>
      <c r="H6" s="158"/>
      <c r="I6" s="144" t="s">
        <v>8</v>
      </c>
      <c r="J6" s="145"/>
    </row>
    <row r="7" spans="1:10" s="66" customFormat="1" ht="12.75" thickBot="1" x14ac:dyDescent="0.25">
      <c r="A7" s="152"/>
      <c r="B7" s="152"/>
      <c r="C7" s="155"/>
      <c r="D7" s="156"/>
      <c r="E7" s="159"/>
      <c r="F7" s="160"/>
      <c r="G7" s="159"/>
      <c r="H7" s="160"/>
      <c r="I7" s="146"/>
      <c r="J7" s="147"/>
    </row>
    <row r="8" spans="1:10" s="66" customFormat="1" ht="12.75" thickBot="1" x14ac:dyDescent="0.25">
      <c r="A8" s="108" t="s">
        <v>9</v>
      </c>
      <c r="B8" s="107" t="s">
        <v>10</v>
      </c>
      <c r="C8" s="107" t="s">
        <v>10</v>
      </c>
      <c r="D8" s="108" t="s">
        <v>11</v>
      </c>
      <c r="E8" s="107" t="s">
        <v>10</v>
      </c>
      <c r="F8" s="108" t="s">
        <v>11</v>
      </c>
      <c r="G8" s="108" t="s">
        <v>10</v>
      </c>
      <c r="H8" s="108" t="s">
        <v>11</v>
      </c>
      <c r="I8" s="107" t="s">
        <v>12</v>
      </c>
      <c r="J8" s="106" t="s">
        <v>11</v>
      </c>
    </row>
    <row r="9" spans="1:10" s="66" customFormat="1" ht="12" x14ac:dyDescent="0.2">
      <c r="A9" s="105" t="s">
        <v>17</v>
      </c>
      <c r="B9" s="104">
        <v>31796524.92939999</v>
      </c>
      <c r="C9" s="104"/>
      <c r="D9" s="104"/>
      <c r="E9" s="104"/>
      <c r="F9" s="104"/>
      <c r="G9" s="104"/>
      <c r="H9" s="104"/>
      <c r="I9" s="104"/>
      <c r="J9" s="103"/>
    </row>
    <row r="10" spans="1:10" s="66" customFormat="1" ht="12" x14ac:dyDescent="0.2">
      <c r="A10" s="92" t="s">
        <v>14</v>
      </c>
      <c r="B10" s="91"/>
      <c r="C10" s="90">
        <v>594390.00000000128</v>
      </c>
      <c r="D10" s="89">
        <f>C10/B9</f>
        <v>1.8693552245717615E-2</v>
      </c>
      <c r="E10" s="88">
        <v>1999091.3800000001</v>
      </c>
      <c r="F10" s="87">
        <f>E10/B9</f>
        <v>6.2871379323329202E-2</v>
      </c>
      <c r="G10" s="90">
        <v>150719.82999999999</v>
      </c>
      <c r="H10" s="89">
        <f>G10/B9</f>
        <v>4.7401352926036283E-3</v>
      </c>
      <c r="I10" s="88">
        <f>C10+E10+G10</f>
        <v>2744201.2100000014</v>
      </c>
      <c r="J10" s="87">
        <f>I10/B9</f>
        <v>8.6305066861650445E-2</v>
      </c>
    </row>
    <row r="11" spans="1:10" s="66" customFormat="1" ht="12" x14ac:dyDescent="0.2">
      <c r="A11" s="92" t="s">
        <v>15</v>
      </c>
      <c r="B11" s="91"/>
      <c r="C11" s="90">
        <v>551045.18000000005</v>
      </c>
      <c r="D11" s="89">
        <f>C11/B9</f>
        <v>1.7330358623262244E-2</v>
      </c>
      <c r="E11" s="88">
        <v>335631.49</v>
      </c>
      <c r="F11" s="87">
        <f>E11/B9</f>
        <v>1.0555602876264801E-2</v>
      </c>
      <c r="G11" s="90">
        <v>290015.19</v>
      </c>
      <c r="H11" s="89">
        <f>G11/B9</f>
        <v>9.1209712584611261E-3</v>
      </c>
      <c r="I11" s="88">
        <f>C11+E11+G11</f>
        <v>1176691.8600000001</v>
      </c>
      <c r="J11" s="87">
        <f>I11/B9</f>
        <v>3.7006932757988172E-2</v>
      </c>
    </row>
    <row r="12" spans="1:10" s="66" customFormat="1" ht="12" x14ac:dyDescent="0.2">
      <c r="A12" s="86" t="s">
        <v>16</v>
      </c>
      <c r="B12" s="85"/>
      <c r="C12" s="81">
        <f>SUM(C10:C11)</f>
        <v>1145435.1800000013</v>
      </c>
      <c r="D12" s="102">
        <f>C12/B9</f>
        <v>3.602391086897986E-2</v>
      </c>
      <c r="E12" s="83">
        <f>SUM(E10:E11)</f>
        <v>2334722.87</v>
      </c>
      <c r="F12" s="101">
        <f>E12/B9</f>
        <v>7.342698219959401E-2</v>
      </c>
      <c r="G12" s="81">
        <f>SUM(G10:G11)</f>
        <v>440735.02</v>
      </c>
      <c r="H12" s="102">
        <f>G12/B9</f>
        <v>1.3861106551064756E-2</v>
      </c>
      <c r="I12" s="83">
        <f>C12+E12+G12</f>
        <v>3920893.0700000017</v>
      </c>
      <c r="J12" s="101">
        <f>I12/B9</f>
        <v>0.12331199961963862</v>
      </c>
    </row>
    <row r="13" spans="1:10" s="66" customFormat="1" ht="12" x14ac:dyDescent="0.2">
      <c r="A13" s="100"/>
      <c r="B13" s="98"/>
      <c r="C13" s="98"/>
      <c r="D13" s="99"/>
      <c r="E13" s="98"/>
      <c r="F13" s="99"/>
      <c r="G13" s="98"/>
      <c r="H13" s="99"/>
      <c r="I13" s="98"/>
      <c r="J13" s="97"/>
    </row>
    <row r="14" spans="1:10" s="66" customFormat="1" ht="12" x14ac:dyDescent="0.2">
      <c r="A14" s="96" t="s">
        <v>19</v>
      </c>
      <c r="B14" s="94">
        <v>12465946.53050001</v>
      </c>
      <c r="C14" s="94"/>
      <c r="D14" s="95"/>
      <c r="E14" s="94"/>
      <c r="F14" s="95"/>
      <c r="G14" s="94"/>
      <c r="H14" s="95"/>
      <c r="I14" s="94"/>
      <c r="J14" s="93"/>
    </row>
    <row r="15" spans="1:10" s="66" customFormat="1" ht="12" x14ac:dyDescent="0.2">
      <c r="A15" s="92" t="s">
        <v>14</v>
      </c>
      <c r="B15" s="91"/>
      <c r="C15" s="90">
        <v>149030.16999999998</v>
      </c>
      <c r="D15" s="89">
        <f>C15/B14</f>
        <v>1.1954982289982787E-2</v>
      </c>
      <c r="E15" s="88">
        <v>545478.96</v>
      </c>
      <c r="F15" s="87">
        <f>E15/B14</f>
        <v>4.375752444191823E-2</v>
      </c>
      <c r="G15" s="90">
        <v>125392.16</v>
      </c>
      <c r="H15" s="89">
        <f>G15/B14</f>
        <v>1.0058775696912164E-2</v>
      </c>
      <c r="I15" s="88">
        <f>C15+E15+G15</f>
        <v>819901.28999999992</v>
      </c>
      <c r="J15" s="87">
        <f>I15/B14</f>
        <v>6.577128242881318E-2</v>
      </c>
    </row>
    <row r="16" spans="1:10" s="66" customFormat="1" ht="12" x14ac:dyDescent="0.2">
      <c r="A16" s="92" t="s">
        <v>18</v>
      </c>
      <c r="B16" s="91"/>
      <c r="C16" s="90"/>
      <c r="D16" s="89">
        <f>C16/B14</f>
        <v>0</v>
      </c>
      <c r="E16" s="88"/>
      <c r="F16" s="87">
        <f>E16/B14</f>
        <v>0</v>
      </c>
      <c r="G16" s="90"/>
      <c r="H16" s="89">
        <f>G16/B14</f>
        <v>0</v>
      </c>
      <c r="I16" s="88">
        <f>C16+E16+G16</f>
        <v>0</v>
      </c>
      <c r="J16" s="87">
        <f>I16/B14</f>
        <v>0</v>
      </c>
    </row>
    <row r="17" spans="1:10" s="66" customFormat="1" ht="12" x14ac:dyDescent="0.2">
      <c r="A17" s="86" t="s">
        <v>16</v>
      </c>
      <c r="B17" s="85"/>
      <c r="C17" s="81">
        <f>SUM(C15:C16)</f>
        <v>149030.16999999998</v>
      </c>
      <c r="D17" s="102">
        <f>C17/B14</f>
        <v>1.1954982289982787E-2</v>
      </c>
      <c r="E17" s="83">
        <f>SUM(E15:E16)</f>
        <v>545478.96</v>
      </c>
      <c r="F17" s="101">
        <f>E17/B14</f>
        <v>4.375752444191823E-2</v>
      </c>
      <c r="G17" s="81">
        <f>SUM(G15:G16)</f>
        <v>125392.16</v>
      </c>
      <c r="H17" s="102">
        <f>G17/B14</f>
        <v>1.0058775696912164E-2</v>
      </c>
      <c r="I17" s="83">
        <f>C17+E17+G17</f>
        <v>819901.28999999992</v>
      </c>
      <c r="J17" s="101">
        <f>I17/B14</f>
        <v>6.577128242881318E-2</v>
      </c>
    </row>
    <row r="18" spans="1:10" s="66" customFormat="1" ht="12" x14ac:dyDescent="0.2">
      <c r="A18" s="100"/>
      <c r="B18" s="98"/>
      <c r="C18" s="98"/>
      <c r="D18" s="99"/>
      <c r="E18" s="98"/>
      <c r="F18" s="99"/>
      <c r="G18" s="98"/>
      <c r="H18" s="99"/>
      <c r="I18" s="98"/>
      <c r="J18" s="97"/>
    </row>
    <row r="19" spans="1:10" s="66" customFormat="1" ht="12" x14ac:dyDescent="0.2">
      <c r="A19" s="96" t="s">
        <v>13</v>
      </c>
      <c r="B19" s="94">
        <v>18273788.083300006</v>
      </c>
      <c r="C19" s="94"/>
      <c r="D19" s="95"/>
      <c r="E19" s="94"/>
      <c r="F19" s="95"/>
      <c r="G19" s="94"/>
      <c r="H19" s="95"/>
      <c r="I19" s="94"/>
      <c r="J19" s="93"/>
    </row>
    <row r="20" spans="1:10" s="66" customFormat="1" ht="12" x14ac:dyDescent="0.2">
      <c r="A20" s="92" t="s">
        <v>14</v>
      </c>
      <c r="B20" s="91"/>
      <c r="C20" s="90">
        <v>1302037.589999991</v>
      </c>
      <c r="D20" s="89">
        <f>C20/B19</f>
        <v>7.1251652041970065E-2</v>
      </c>
      <c r="E20" s="88">
        <v>3260877.9043000024</v>
      </c>
      <c r="F20" s="87">
        <f>E20/B19</f>
        <v>0.17844564517414119</v>
      </c>
      <c r="G20" s="90">
        <v>139993.89119999998</v>
      </c>
      <c r="H20" s="89">
        <f>G20/B19</f>
        <v>7.6609124808630774E-3</v>
      </c>
      <c r="I20" s="88">
        <f>C20+E20+G20</f>
        <v>4702909.3854999933</v>
      </c>
      <c r="J20" s="87">
        <f>I20/B19</f>
        <v>0.25735820969697432</v>
      </c>
    </row>
    <row r="21" spans="1:10" s="66" customFormat="1" ht="12" x14ac:dyDescent="0.2">
      <c r="A21" s="92" t="s">
        <v>20</v>
      </c>
      <c r="B21" s="91"/>
      <c r="C21" s="90"/>
      <c r="D21" s="89">
        <f>C21/B19</f>
        <v>0</v>
      </c>
      <c r="E21" s="88"/>
      <c r="F21" s="87">
        <f>E21/B19</f>
        <v>0</v>
      </c>
      <c r="G21" s="90"/>
      <c r="H21" s="89">
        <f>G21/B19</f>
        <v>0</v>
      </c>
      <c r="I21" s="88">
        <f>C21+E21+G21</f>
        <v>0</v>
      </c>
      <c r="J21" s="87">
        <f>I21/B19</f>
        <v>0</v>
      </c>
    </row>
    <row r="22" spans="1:10" s="66" customFormat="1" ht="12" x14ac:dyDescent="0.2">
      <c r="A22" s="86" t="s">
        <v>16</v>
      </c>
      <c r="B22" s="85"/>
      <c r="C22" s="81">
        <f>SUM(C20:C21)</f>
        <v>1302037.589999991</v>
      </c>
      <c r="D22" s="102">
        <f>C22/B19</f>
        <v>7.1251652041970065E-2</v>
      </c>
      <c r="E22" s="83">
        <f>SUM(E20:E21)</f>
        <v>3260877.9043000024</v>
      </c>
      <c r="F22" s="101">
        <f>E22/B19</f>
        <v>0.17844564517414119</v>
      </c>
      <c r="G22" s="81">
        <f>SUM(G20:G21)</f>
        <v>139993.89119999998</v>
      </c>
      <c r="H22" s="102">
        <f>G22/B19</f>
        <v>7.6609124808630774E-3</v>
      </c>
      <c r="I22" s="83">
        <f>C22+E22+G22</f>
        <v>4702909.3854999933</v>
      </c>
      <c r="J22" s="101">
        <f>I22/B19</f>
        <v>0.25735820969697432</v>
      </c>
    </row>
    <row r="23" spans="1:10" s="66" customFormat="1" ht="12" x14ac:dyDescent="0.2">
      <c r="A23" s="100"/>
      <c r="B23" s="98"/>
      <c r="C23" s="98"/>
      <c r="D23" s="99"/>
      <c r="E23" s="98"/>
      <c r="F23" s="99"/>
      <c r="G23" s="98"/>
      <c r="H23" s="99"/>
      <c r="I23" s="98"/>
      <c r="J23" s="97"/>
    </row>
    <row r="24" spans="1:10" s="66" customFormat="1" ht="12" x14ac:dyDescent="0.2">
      <c r="A24" s="96" t="s">
        <v>21</v>
      </c>
      <c r="B24" s="94">
        <f>B9+B14+B19</f>
        <v>62536259.543200001</v>
      </c>
      <c r="C24" s="94"/>
      <c r="D24" s="95"/>
      <c r="E24" s="94"/>
      <c r="F24" s="95"/>
      <c r="G24" s="94"/>
      <c r="H24" s="95"/>
      <c r="I24" s="94"/>
      <c r="J24" s="93"/>
    </row>
    <row r="25" spans="1:10" s="66" customFormat="1" ht="12" x14ac:dyDescent="0.2">
      <c r="A25" s="92" t="s">
        <v>22</v>
      </c>
      <c r="B25" s="91"/>
      <c r="C25" s="90">
        <f>C10+C15+C20</f>
        <v>2045457.7599999923</v>
      </c>
      <c r="D25" s="89">
        <f>C25/B24</f>
        <v>3.270834832369518E-2</v>
      </c>
      <c r="E25" s="88">
        <f>E10+E15+E20</f>
        <v>5805448.2443000022</v>
      </c>
      <c r="F25" s="87">
        <f>E25/B24</f>
        <v>9.283331441161112E-2</v>
      </c>
      <c r="G25" s="90">
        <f>G10+G15+G20</f>
        <v>416105.88119999995</v>
      </c>
      <c r="H25" s="89">
        <f>G25/B24</f>
        <v>6.653833859579566E-3</v>
      </c>
      <c r="I25" s="88">
        <f>C25+E25+G25</f>
        <v>8267011.8854999943</v>
      </c>
      <c r="J25" s="87">
        <f>I25/B24</f>
        <v>0.13219549659488586</v>
      </c>
    </row>
    <row r="26" spans="1:10" s="66" customFormat="1" ht="12" x14ac:dyDescent="0.2">
      <c r="A26" s="92" t="s">
        <v>23</v>
      </c>
      <c r="B26" s="91"/>
      <c r="C26" s="90">
        <f>C11+C16+C21</f>
        <v>551045.18000000005</v>
      </c>
      <c r="D26" s="89">
        <f>C26/B24</f>
        <v>8.8116108002804106E-3</v>
      </c>
      <c r="E26" s="88">
        <f>E11+E16+E21</f>
        <v>335631.49</v>
      </c>
      <c r="F26" s="87">
        <f>E26/B24</f>
        <v>5.3669901662114286E-3</v>
      </c>
      <c r="G26" s="90">
        <f>G11+G16+G21</f>
        <v>290015.19</v>
      </c>
      <c r="H26" s="89">
        <f>G26/B24</f>
        <v>4.6375525514067203E-3</v>
      </c>
      <c r="I26" s="88">
        <f>C26+E26+G26</f>
        <v>1176691.8600000001</v>
      </c>
      <c r="J26" s="87">
        <f>I26/B24</f>
        <v>1.8816153517898559E-2</v>
      </c>
    </row>
    <row r="27" spans="1:10" s="66" customFormat="1" ht="12.75" thickBot="1" x14ac:dyDescent="0.25">
      <c r="A27" s="86" t="s">
        <v>24</v>
      </c>
      <c r="B27" s="85"/>
      <c r="C27" s="81">
        <f>SUM(C25:C26)</f>
        <v>2596502.9399999925</v>
      </c>
      <c r="D27" s="84">
        <f>C27/B24</f>
        <v>4.1519959123975589E-2</v>
      </c>
      <c r="E27" s="83">
        <f>SUM(E25:E26)</f>
        <v>6141079.7343000025</v>
      </c>
      <c r="F27" s="82">
        <f>E27/B24</f>
        <v>9.8200304577822556E-2</v>
      </c>
      <c r="G27" s="81">
        <f>SUM(G25:G26)</f>
        <v>706121.07119999989</v>
      </c>
      <c r="H27" s="80">
        <f>G27/B24</f>
        <v>1.1291386410986285E-2</v>
      </c>
      <c r="I27" s="30">
        <f>C27+E27+G27</f>
        <v>9443703.7454999946</v>
      </c>
      <c r="J27" s="79">
        <f>I27/B24</f>
        <v>0.15101165011278442</v>
      </c>
    </row>
    <row r="28" spans="1:10" s="66" customFormat="1" ht="15" customHeight="1" thickBot="1" x14ac:dyDescent="0.25">
      <c r="A28" s="78"/>
      <c r="B28" s="32" t="s">
        <v>25</v>
      </c>
      <c r="C28" s="33" t="s">
        <v>26</v>
      </c>
      <c r="D28" s="33" t="s">
        <v>27</v>
      </c>
      <c r="E28" s="34" t="s">
        <v>28</v>
      </c>
      <c r="F28" s="35" t="s">
        <v>27</v>
      </c>
      <c r="G28" s="33" t="s">
        <v>29</v>
      </c>
      <c r="H28" s="35" t="s">
        <v>27</v>
      </c>
      <c r="I28" s="67"/>
    </row>
    <row r="29" spans="1:10" s="66" customFormat="1" ht="12" x14ac:dyDescent="0.2">
      <c r="B29" s="37" t="s">
        <v>30</v>
      </c>
      <c r="C29" s="38">
        <v>7.0000000000000007E-2</v>
      </c>
      <c r="D29" s="77">
        <f>D12</f>
        <v>3.602391086897986E-2</v>
      </c>
      <c r="E29" s="38">
        <v>0.05</v>
      </c>
      <c r="F29" s="77">
        <f>F12</f>
        <v>7.342698219959401E-2</v>
      </c>
      <c r="G29" s="40">
        <v>0.03</v>
      </c>
      <c r="H29" s="77">
        <f>H12</f>
        <v>1.3861106551064756E-2</v>
      </c>
      <c r="I29" s="67"/>
    </row>
    <row r="30" spans="1:10" s="66" customFormat="1" ht="12" x14ac:dyDescent="0.2">
      <c r="B30" s="41" t="s">
        <v>31</v>
      </c>
      <c r="C30" s="42">
        <v>0.08</v>
      </c>
      <c r="D30" s="76">
        <f>D17</f>
        <v>1.1954982289982787E-2</v>
      </c>
      <c r="E30" s="44">
        <v>0.11</v>
      </c>
      <c r="F30" s="76">
        <f>F17</f>
        <v>4.375752444191823E-2</v>
      </c>
      <c r="G30" s="45">
        <v>0.03</v>
      </c>
      <c r="H30" s="76">
        <f>H17</f>
        <v>1.0058775696912164E-2</v>
      </c>
      <c r="I30" s="67"/>
    </row>
    <row r="31" spans="1:10" s="66" customFormat="1" ht="12" x14ac:dyDescent="0.2">
      <c r="B31" s="46" t="s">
        <v>32</v>
      </c>
      <c r="C31" s="42">
        <v>0.08</v>
      </c>
      <c r="D31" s="76">
        <f>D22</f>
        <v>7.1251652041970065E-2</v>
      </c>
      <c r="E31" s="44">
        <v>0.13</v>
      </c>
      <c r="F31" s="76">
        <f>F22</f>
        <v>0.17844564517414119</v>
      </c>
      <c r="G31" s="45">
        <v>0.03</v>
      </c>
      <c r="H31" s="76">
        <f>H22</f>
        <v>7.6609124808630774E-3</v>
      </c>
      <c r="I31" s="67"/>
    </row>
    <row r="32" spans="1:10" s="66" customFormat="1" ht="12.75" thickBot="1" x14ac:dyDescent="0.25">
      <c r="B32" s="47" t="s">
        <v>33</v>
      </c>
      <c r="C32" s="48">
        <v>0.08</v>
      </c>
      <c r="D32" s="75">
        <f>D27</f>
        <v>4.1519959123975589E-2</v>
      </c>
      <c r="E32" s="50">
        <v>0.1</v>
      </c>
      <c r="F32" s="75">
        <f>F27</f>
        <v>9.8200304577822556E-2</v>
      </c>
      <c r="G32" s="51">
        <v>0.03</v>
      </c>
      <c r="H32" s="75">
        <f>H27</f>
        <v>1.1291386410986285E-2</v>
      </c>
      <c r="I32" s="67"/>
    </row>
    <row r="33" spans="1:9" s="66" customFormat="1" x14ac:dyDescent="0.2">
      <c r="B33" s="74"/>
      <c r="C33" s="53"/>
      <c r="D33" s="54"/>
      <c r="E33" s="54"/>
      <c r="F33" s="54"/>
      <c r="G33" s="55"/>
      <c r="H33" s="73"/>
      <c r="I33" s="67"/>
    </row>
    <row r="34" spans="1:9" s="66" customFormat="1" ht="12" x14ac:dyDescent="0.2">
      <c r="A34" s="72" t="s">
        <v>34</v>
      </c>
      <c r="B34" s="67"/>
      <c r="C34" s="57"/>
      <c r="D34" s="58"/>
      <c r="E34" s="59"/>
      <c r="F34" s="58"/>
      <c r="G34" s="54"/>
      <c r="H34" s="54"/>
      <c r="I34" s="67"/>
    </row>
    <row r="35" spans="1:9" s="66" customFormat="1" ht="12" x14ac:dyDescent="0.2">
      <c r="A35" s="148" t="s">
        <v>35</v>
      </c>
      <c r="B35" s="148"/>
      <c r="C35" s="148"/>
      <c r="D35" s="148"/>
      <c r="E35" s="148"/>
      <c r="F35" s="148"/>
      <c r="G35" s="148"/>
      <c r="H35" s="58"/>
    </row>
    <row r="36" spans="1:9" s="66" customFormat="1" ht="12" x14ac:dyDescent="0.2">
      <c r="A36" s="148" t="s">
        <v>36</v>
      </c>
      <c r="B36" s="148"/>
      <c r="C36" s="148"/>
      <c r="D36" s="148"/>
      <c r="E36" s="148"/>
      <c r="F36" s="148"/>
      <c r="G36" s="148"/>
      <c r="H36" s="58"/>
    </row>
    <row r="37" spans="1:9" s="66" customFormat="1" x14ac:dyDescent="0.2">
      <c r="B37" s="63"/>
      <c r="C37" s="71"/>
      <c r="D37" s="67"/>
      <c r="E37" s="67"/>
    </row>
    <row r="38" spans="1:9" s="66" customFormat="1" x14ac:dyDescent="0.2">
      <c r="B38" s="63"/>
      <c r="C38" s="70"/>
      <c r="D38" s="67"/>
      <c r="E38" s="67"/>
    </row>
    <row r="39" spans="1:9" s="66" customFormat="1" ht="12" x14ac:dyDescent="0.2">
      <c r="B39" s="69"/>
      <c r="C39" s="65"/>
      <c r="D39" s="67"/>
      <c r="E39" s="67"/>
    </row>
    <row r="40" spans="1:9" s="66" customFormat="1" ht="12" x14ac:dyDescent="0.2">
      <c r="B40" s="67"/>
      <c r="C40" s="65"/>
      <c r="E40" s="67"/>
      <c r="I40" s="67"/>
    </row>
    <row r="41" spans="1:9" s="66" customFormat="1" x14ac:dyDescent="0.2">
      <c r="B41" s="68"/>
      <c r="C41" s="68"/>
      <c r="D41" s="65"/>
      <c r="F41" s="65"/>
      <c r="G41" s="63"/>
      <c r="H41" s="63"/>
      <c r="I41" s="67"/>
    </row>
    <row r="42" spans="1:9" s="66" customFormat="1" x14ac:dyDescent="0.2">
      <c r="B42" s="68"/>
      <c r="C42" s="68"/>
      <c r="D42" s="65"/>
      <c r="F42" s="65"/>
      <c r="G42" s="63"/>
      <c r="H42" s="63"/>
      <c r="I42" s="67"/>
    </row>
    <row r="43" spans="1:9" s="66" customFormat="1" x14ac:dyDescent="0.2">
      <c r="B43" s="68"/>
      <c r="D43" s="65"/>
      <c r="F43" s="65"/>
      <c r="G43" s="63"/>
      <c r="H43" s="63"/>
      <c r="I43" s="67"/>
    </row>
    <row r="44" spans="1:9" s="66" customFormat="1" x14ac:dyDescent="0.2">
      <c r="D44" s="65"/>
      <c r="F44" s="65"/>
      <c r="G44" s="63"/>
      <c r="H44" s="63"/>
    </row>
    <row r="45" spans="1:9" s="66" customFormat="1" x14ac:dyDescent="0.2">
      <c r="D45" s="65"/>
      <c r="F45" s="65"/>
      <c r="G45" s="63"/>
      <c r="H45" s="63"/>
    </row>
    <row r="46" spans="1:9" s="66" customFormat="1" x14ac:dyDescent="0.2">
      <c r="D46" s="65"/>
      <c r="F46" s="65"/>
      <c r="G46" s="63"/>
      <c r="H46" s="63"/>
    </row>
    <row r="47" spans="1:9" s="66" customFormat="1" x14ac:dyDescent="0.2">
      <c r="D47" s="65"/>
      <c r="F47" s="65"/>
      <c r="G47" s="63"/>
      <c r="H47" s="63"/>
    </row>
    <row r="48" spans="1:9" s="66" customFormat="1" x14ac:dyDescent="0.2">
      <c r="D48" s="65"/>
      <c r="F48" s="65"/>
      <c r="G48" s="63"/>
      <c r="H48" s="63"/>
    </row>
    <row r="49" spans="1:8" s="66" customFormat="1" x14ac:dyDescent="0.2">
      <c r="D49" s="65"/>
      <c r="F49" s="65"/>
      <c r="G49" s="63"/>
      <c r="H49" s="63"/>
    </row>
    <row r="50" spans="1:8" s="66" customFormat="1" x14ac:dyDescent="0.2">
      <c r="D50" s="65"/>
      <c r="F50" s="65"/>
      <c r="G50" s="63"/>
      <c r="H50" s="63"/>
    </row>
    <row r="51" spans="1:8" x14ac:dyDescent="0.2">
      <c r="A51" s="66"/>
      <c r="B51" s="66"/>
      <c r="C51" s="66"/>
      <c r="D51" s="65"/>
      <c r="E51" s="66"/>
      <c r="F51" s="65"/>
    </row>
    <row r="52" spans="1:8" s="66" customFormat="1" x14ac:dyDescent="0.2">
      <c r="D52" s="65"/>
      <c r="F52" s="65"/>
      <c r="G52" s="63"/>
      <c r="H52" s="63"/>
    </row>
    <row r="53" spans="1:8" x14ac:dyDescent="0.2">
      <c r="A53" s="66"/>
      <c r="B53" s="66"/>
      <c r="C53" s="66"/>
      <c r="D53" s="65"/>
      <c r="E53" s="66"/>
      <c r="F53" s="65"/>
    </row>
    <row r="54" spans="1:8" s="66" customFormat="1" x14ac:dyDescent="0.2">
      <c r="D54" s="65"/>
      <c r="F54" s="65"/>
      <c r="G54" s="63"/>
      <c r="H54" s="63"/>
    </row>
    <row r="55" spans="1:8" s="66" customFormat="1" x14ac:dyDescent="0.2">
      <c r="D55" s="65"/>
      <c r="F55" s="65"/>
      <c r="G55" s="63"/>
      <c r="H55" s="63"/>
    </row>
    <row r="56" spans="1:8" s="66" customFormat="1" x14ac:dyDescent="0.2">
      <c r="D56" s="65"/>
      <c r="F56" s="65"/>
      <c r="G56" s="63"/>
      <c r="H56" s="63"/>
    </row>
    <row r="57" spans="1:8" s="66" customFormat="1" x14ac:dyDescent="0.2">
      <c r="C57" s="63"/>
      <c r="D57" s="65"/>
      <c r="F57" s="65"/>
      <c r="G57" s="63"/>
      <c r="H57" s="63"/>
    </row>
    <row r="58" spans="1:8" x14ac:dyDescent="0.2">
      <c r="E58" s="66"/>
      <c r="F58" s="65"/>
    </row>
  </sheetData>
  <sheetProtection password="B28F" sheet="1" insertColumns="0" insertRows="0" insertHyperlinks="0" deleteColumns="0" deleteRows="0" sort="0" autoFilter="0" pivotTables="0"/>
  <mergeCells count="10">
    <mergeCell ref="I6:J7"/>
    <mergeCell ref="A35:G35"/>
    <mergeCell ref="A36:G36"/>
    <mergeCell ref="A1:B1"/>
    <mergeCell ref="A3:B3"/>
    <mergeCell ref="B6:B7"/>
    <mergeCell ref="C6:D7"/>
    <mergeCell ref="E6:F7"/>
    <mergeCell ref="G6:H7"/>
    <mergeCell ref="A6:A7"/>
  </mergeCells>
  <pageMargins left="0.5" right="0.5" top="0.5" bottom="1" header="0.5" footer="0.5"/>
  <pageSetup scale="96" orientation="landscape" r:id="rId1"/>
  <headerFooter scaleWithDoc="0" alignWithMargins="0">
    <oddFooter xml:space="preserve">&amp;C
&amp;R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67C9D-282E-462B-ACC7-99A9411A018E}">
  <sheetPr>
    <pageSetUpPr fitToPage="1"/>
  </sheetPr>
  <dimension ref="A1:J58"/>
  <sheetViews>
    <sheetView zoomScale="110" zoomScaleNormal="110" zoomScalePageLayoutView="110" workbookViewId="0">
      <selection activeCell="C20" activeCellId="1" sqref="G20 C20"/>
    </sheetView>
  </sheetViews>
  <sheetFormatPr defaultRowHeight="15" x14ac:dyDescent="0.2"/>
  <cols>
    <col min="1" max="1" width="28" style="63" customWidth="1"/>
    <col min="2" max="3" width="21.5703125" style="63" customWidth="1"/>
    <col min="4" max="4" width="7.42578125" style="64" customWidth="1"/>
    <col min="5" max="5" width="21.5703125" style="63" customWidth="1"/>
    <col min="6" max="6" width="7.42578125" style="64" customWidth="1"/>
    <col min="7" max="7" width="21.5703125" style="63" customWidth="1"/>
    <col min="8" max="8" width="7.42578125" style="63" customWidth="1"/>
    <col min="9" max="9" width="21.5703125" style="63" customWidth="1"/>
    <col min="10" max="10" width="7.42578125" style="63" customWidth="1"/>
    <col min="11" max="16384" width="9.140625" style="63"/>
  </cols>
  <sheetData>
    <row r="1" spans="1:10" s="72" customFormat="1" ht="20.25" x14ac:dyDescent="0.3">
      <c r="A1" s="149" t="s">
        <v>0</v>
      </c>
      <c r="B1" s="149"/>
      <c r="D1" s="109"/>
      <c r="F1" s="109"/>
    </row>
    <row r="2" spans="1:10" s="72" customFormat="1" x14ac:dyDescent="0.2">
      <c r="A2" s="110" t="s">
        <v>1</v>
      </c>
      <c r="D2" s="109"/>
      <c r="F2" s="109"/>
    </row>
    <row r="3" spans="1:10" s="72" customFormat="1" ht="12" x14ac:dyDescent="0.2">
      <c r="A3" s="150" t="s">
        <v>39</v>
      </c>
      <c r="B3" s="150"/>
      <c r="D3" s="109"/>
      <c r="F3" s="109"/>
    </row>
    <row r="4" spans="1:10" s="72" customFormat="1" ht="12" x14ac:dyDescent="0.2">
      <c r="A4" s="72" t="s">
        <v>37</v>
      </c>
      <c r="D4" s="109"/>
      <c r="F4" s="109"/>
    </row>
    <row r="5" spans="1:10" s="66" customFormat="1" ht="12.75" thickBot="1" x14ac:dyDescent="0.25">
      <c r="A5" s="72"/>
      <c r="B5" s="72"/>
      <c r="D5" s="65"/>
      <c r="F5" s="65"/>
    </row>
    <row r="6" spans="1:10" s="66" customFormat="1" ht="12" x14ac:dyDescent="0.2">
      <c r="A6" s="151" t="s">
        <v>3</v>
      </c>
      <c r="B6" s="151" t="s">
        <v>4</v>
      </c>
      <c r="C6" s="153" t="s">
        <v>5</v>
      </c>
      <c r="D6" s="154"/>
      <c r="E6" s="157" t="s">
        <v>6</v>
      </c>
      <c r="F6" s="158"/>
      <c r="G6" s="157" t="s">
        <v>7</v>
      </c>
      <c r="H6" s="158"/>
      <c r="I6" s="144" t="s">
        <v>8</v>
      </c>
      <c r="J6" s="145"/>
    </row>
    <row r="7" spans="1:10" s="66" customFormat="1" ht="12.75" thickBot="1" x14ac:dyDescent="0.25">
      <c r="A7" s="152"/>
      <c r="B7" s="152"/>
      <c r="C7" s="155"/>
      <c r="D7" s="156"/>
      <c r="E7" s="159"/>
      <c r="F7" s="160"/>
      <c r="G7" s="159"/>
      <c r="H7" s="160"/>
      <c r="I7" s="146"/>
      <c r="J7" s="147"/>
    </row>
    <row r="8" spans="1:10" s="66" customFormat="1" ht="12.75" thickBot="1" x14ac:dyDescent="0.25">
      <c r="A8" s="108" t="s">
        <v>9</v>
      </c>
      <c r="B8" s="107" t="s">
        <v>10</v>
      </c>
      <c r="C8" s="107" t="s">
        <v>10</v>
      </c>
      <c r="D8" s="108" t="s">
        <v>11</v>
      </c>
      <c r="E8" s="107" t="s">
        <v>10</v>
      </c>
      <c r="F8" s="108" t="s">
        <v>11</v>
      </c>
      <c r="G8" s="108" t="s">
        <v>10</v>
      </c>
      <c r="H8" s="108" t="s">
        <v>11</v>
      </c>
      <c r="I8" s="107" t="s">
        <v>12</v>
      </c>
      <c r="J8" s="106" t="s">
        <v>11</v>
      </c>
    </row>
    <row r="9" spans="1:10" s="66" customFormat="1" ht="12" x14ac:dyDescent="0.2">
      <c r="A9" s="105" t="s">
        <v>17</v>
      </c>
      <c r="B9" s="104">
        <v>30897901.510000002</v>
      </c>
      <c r="C9" s="104"/>
      <c r="D9" s="104"/>
      <c r="E9" s="104"/>
      <c r="F9" s="104"/>
      <c r="G9" s="104"/>
      <c r="H9" s="104"/>
      <c r="I9" s="104"/>
      <c r="J9" s="103"/>
    </row>
    <row r="10" spans="1:10" s="66" customFormat="1" ht="12" x14ac:dyDescent="0.2">
      <c r="A10" s="92" t="s">
        <v>14</v>
      </c>
      <c r="B10" s="91"/>
      <c r="C10" s="90">
        <v>423399.17000000004</v>
      </c>
      <c r="D10" s="89">
        <f>C10/B9</f>
        <v>1.3703169125028388E-2</v>
      </c>
      <c r="E10" s="88">
        <v>1851622.8099999994</v>
      </c>
      <c r="F10" s="87">
        <f>E10/B9</f>
        <v>5.9927138074432916E-2</v>
      </c>
      <c r="G10" s="90">
        <v>22543.85</v>
      </c>
      <c r="H10" s="89">
        <f>G10/B9</f>
        <v>7.2962398409820027E-4</v>
      </c>
      <c r="I10" s="88">
        <f>C10+E10+G10</f>
        <v>2297565.8299999996</v>
      </c>
      <c r="J10" s="87">
        <f>I10/B9</f>
        <v>7.4359931183559505E-2</v>
      </c>
    </row>
    <row r="11" spans="1:10" s="66" customFormat="1" ht="12" x14ac:dyDescent="0.2">
      <c r="A11" s="92" t="s">
        <v>15</v>
      </c>
      <c r="B11" s="91"/>
      <c r="C11" s="90">
        <v>1188787.98</v>
      </c>
      <c r="D11" s="89">
        <f>C11/B9</f>
        <v>3.8474715818977309E-2</v>
      </c>
      <c r="E11" s="88">
        <v>685725.64</v>
      </c>
      <c r="F11" s="87">
        <f>E11/B9</f>
        <v>2.2193275481121825E-2</v>
      </c>
      <c r="G11" s="90">
        <v>1406110.3</v>
      </c>
      <c r="H11" s="89">
        <f>G11/B9</f>
        <v>4.5508278274008905E-2</v>
      </c>
      <c r="I11" s="88">
        <f>C11+E11+G11</f>
        <v>3280623.92</v>
      </c>
      <c r="J11" s="87">
        <f>I11/B9</f>
        <v>0.10617626957410804</v>
      </c>
    </row>
    <row r="12" spans="1:10" s="66" customFormat="1" ht="12" x14ac:dyDescent="0.2">
      <c r="A12" s="86" t="s">
        <v>16</v>
      </c>
      <c r="B12" s="85"/>
      <c r="C12" s="81">
        <f>SUM(C10:C11)</f>
        <v>1612187.15</v>
      </c>
      <c r="D12" s="102">
        <f>C12/B9</f>
        <v>5.2177884944005694E-2</v>
      </c>
      <c r="E12" s="83">
        <f>SUM(E10:E11)</f>
        <v>2537348.4499999993</v>
      </c>
      <c r="F12" s="101">
        <f>E12/B9</f>
        <v>8.212041355555473E-2</v>
      </c>
      <c r="G12" s="81">
        <f>SUM(G10:G11)</f>
        <v>1428654.1500000001</v>
      </c>
      <c r="H12" s="102">
        <f>G12/B9</f>
        <v>4.6237902258107109E-2</v>
      </c>
      <c r="I12" s="83">
        <f>C12+E12+G12</f>
        <v>5578189.7499999991</v>
      </c>
      <c r="J12" s="101">
        <f>I12/B9</f>
        <v>0.18053620075766752</v>
      </c>
    </row>
    <row r="13" spans="1:10" s="66" customFormat="1" ht="12" x14ac:dyDescent="0.2">
      <c r="A13" s="100"/>
      <c r="B13" s="98"/>
      <c r="C13" s="98"/>
      <c r="D13" s="99"/>
      <c r="E13" s="98"/>
      <c r="F13" s="99"/>
      <c r="G13" s="98"/>
      <c r="H13" s="99"/>
      <c r="I13" s="98"/>
      <c r="J13" s="97"/>
    </row>
    <row r="14" spans="1:10" s="66" customFormat="1" ht="12" x14ac:dyDescent="0.2">
      <c r="A14" s="96" t="s">
        <v>19</v>
      </c>
      <c r="B14" s="94">
        <v>11782710.32</v>
      </c>
      <c r="C14" s="94"/>
      <c r="D14" s="95"/>
      <c r="E14" s="94"/>
      <c r="F14" s="95"/>
      <c r="G14" s="94"/>
      <c r="H14" s="95"/>
      <c r="I14" s="94"/>
      <c r="J14" s="93"/>
    </row>
    <row r="15" spans="1:10" s="66" customFormat="1" ht="12" x14ac:dyDescent="0.2">
      <c r="A15" s="92" t="s">
        <v>14</v>
      </c>
      <c r="B15" s="91"/>
      <c r="C15" s="90">
        <v>130734.13</v>
      </c>
      <c r="D15" s="89">
        <f>C15/B14</f>
        <v>1.109542087087481E-2</v>
      </c>
      <c r="E15" s="88">
        <v>714108.9</v>
      </c>
      <c r="F15" s="87">
        <f>E15/B14</f>
        <v>6.0606505685527202E-2</v>
      </c>
      <c r="G15" s="90">
        <v>65321.469999999994</v>
      </c>
      <c r="H15" s="89">
        <f>G15/B14</f>
        <v>5.5438407824660828E-3</v>
      </c>
      <c r="I15" s="88">
        <f>C15+E15+G15</f>
        <v>910164.5</v>
      </c>
      <c r="J15" s="87">
        <f>I15/B14</f>
        <v>7.7245767338868093E-2</v>
      </c>
    </row>
    <row r="16" spans="1:10" s="66" customFormat="1" ht="12" x14ac:dyDescent="0.2">
      <c r="A16" s="92" t="s">
        <v>18</v>
      </c>
      <c r="B16" s="91"/>
      <c r="C16" s="90"/>
      <c r="D16" s="89">
        <f>C16/B14</f>
        <v>0</v>
      </c>
      <c r="E16" s="88"/>
      <c r="F16" s="87">
        <f>E16/B14</f>
        <v>0</v>
      </c>
      <c r="G16" s="90"/>
      <c r="H16" s="89">
        <f>G16/B14</f>
        <v>0</v>
      </c>
      <c r="I16" s="88">
        <f>C16+E16+G16</f>
        <v>0</v>
      </c>
      <c r="J16" s="87">
        <f>I16/B14</f>
        <v>0</v>
      </c>
    </row>
    <row r="17" spans="1:10" s="66" customFormat="1" ht="12" x14ac:dyDescent="0.2">
      <c r="A17" s="86" t="s">
        <v>16</v>
      </c>
      <c r="B17" s="85"/>
      <c r="C17" s="81">
        <f>SUM(C15:C16)</f>
        <v>130734.13</v>
      </c>
      <c r="D17" s="102">
        <f>C17/B14</f>
        <v>1.109542087087481E-2</v>
      </c>
      <c r="E17" s="83">
        <f>SUM(E15:E16)</f>
        <v>714108.9</v>
      </c>
      <c r="F17" s="101">
        <f>E17/B14</f>
        <v>6.0606505685527202E-2</v>
      </c>
      <c r="G17" s="81">
        <f>SUM(G15:G16)</f>
        <v>65321.469999999994</v>
      </c>
      <c r="H17" s="102">
        <f>G17/B14</f>
        <v>5.5438407824660828E-3</v>
      </c>
      <c r="I17" s="83">
        <f>C17+E17+G17</f>
        <v>910164.5</v>
      </c>
      <c r="J17" s="101">
        <f>I17/B14</f>
        <v>7.7245767338868093E-2</v>
      </c>
    </row>
    <row r="18" spans="1:10" s="66" customFormat="1" ht="12" x14ac:dyDescent="0.2">
      <c r="A18" s="100"/>
      <c r="B18" s="98"/>
      <c r="C18" s="98"/>
      <c r="D18" s="99"/>
      <c r="E18" s="98"/>
      <c r="F18" s="99"/>
      <c r="G18" s="98"/>
      <c r="H18" s="99"/>
      <c r="I18" s="98"/>
      <c r="J18" s="97"/>
    </row>
    <row r="19" spans="1:10" s="66" customFormat="1" ht="12" x14ac:dyDescent="0.2">
      <c r="A19" s="96" t="s">
        <v>13</v>
      </c>
      <c r="B19" s="94">
        <v>17702854.98</v>
      </c>
      <c r="C19" s="94"/>
      <c r="D19" s="95"/>
      <c r="E19" s="94"/>
      <c r="F19" s="95"/>
      <c r="G19" s="94"/>
      <c r="H19" s="95"/>
      <c r="I19" s="94"/>
      <c r="J19" s="93"/>
    </row>
    <row r="20" spans="1:10" s="66" customFormat="1" ht="12" x14ac:dyDescent="0.2">
      <c r="A20" s="92" t="s">
        <v>14</v>
      </c>
      <c r="B20" s="91"/>
      <c r="C20" s="90">
        <v>1273854.5099999877</v>
      </c>
      <c r="D20" s="89">
        <f>C20/B19</f>
        <v>7.1957574721090989E-2</v>
      </c>
      <c r="E20" s="88">
        <v>2511076.8399999994</v>
      </c>
      <c r="F20" s="87">
        <f>E20/B19</f>
        <v>0.14184586852442257</v>
      </c>
      <c r="G20" s="90">
        <v>88772.749999999956</v>
      </c>
      <c r="H20" s="89">
        <f>G20/B19</f>
        <v>5.0146007579168431E-3</v>
      </c>
      <c r="I20" s="88">
        <f>C20+E20+G20</f>
        <v>3873704.0999999871</v>
      </c>
      <c r="J20" s="87">
        <f>I20/B19</f>
        <v>0.21881804400343038</v>
      </c>
    </row>
    <row r="21" spans="1:10" s="66" customFormat="1" ht="12" x14ac:dyDescent="0.2">
      <c r="A21" s="92" t="s">
        <v>20</v>
      </c>
      <c r="B21" s="91"/>
      <c r="C21" s="90"/>
      <c r="D21" s="89">
        <f>C21/B19</f>
        <v>0</v>
      </c>
      <c r="E21" s="88"/>
      <c r="F21" s="87">
        <f>E21/B19</f>
        <v>0</v>
      </c>
      <c r="G21" s="90"/>
      <c r="H21" s="89">
        <f>G21/B19</f>
        <v>0</v>
      </c>
      <c r="I21" s="88">
        <f>C21+E21+G21</f>
        <v>0</v>
      </c>
      <c r="J21" s="87">
        <f>I21/B19</f>
        <v>0</v>
      </c>
    </row>
    <row r="22" spans="1:10" s="66" customFormat="1" ht="12" x14ac:dyDescent="0.2">
      <c r="A22" s="86" t="s">
        <v>16</v>
      </c>
      <c r="B22" s="85"/>
      <c r="C22" s="81">
        <f>SUM(C20:C21)</f>
        <v>1273854.5099999877</v>
      </c>
      <c r="D22" s="102">
        <f>C22/B19</f>
        <v>7.1957574721090989E-2</v>
      </c>
      <c r="E22" s="83">
        <f>SUM(E20:E21)</f>
        <v>2511076.8399999994</v>
      </c>
      <c r="F22" s="101">
        <f>E22/B19</f>
        <v>0.14184586852442257</v>
      </c>
      <c r="G22" s="81">
        <f>SUM(G20:G21)</f>
        <v>88772.749999999956</v>
      </c>
      <c r="H22" s="102">
        <f>G22/B19</f>
        <v>5.0146007579168431E-3</v>
      </c>
      <c r="I22" s="83">
        <f>C22+E22+G22</f>
        <v>3873704.0999999871</v>
      </c>
      <c r="J22" s="101">
        <f>I22/B19</f>
        <v>0.21881804400343038</v>
      </c>
    </row>
    <row r="23" spans="1:10" s="66" customFormat="1" ht="12" x14ac:dyDescent="0.2">
      <c r="A23" s="100"/>
      <c r="B23" s="98"/>
      <c r="C23" s="98"/>
      <c r="D23" s="99"/>
      <c r="E23" s="98"/>
      <c r="F23" s="99"/>
      <c r="G23" s="98"/>
      <c r="H23" s="99"/>
      <c r="I23" s="98"/>
      <c r="J23" s="97"/>
    </row>
    <row r="24" spans="1:10" s="66" customFormat="1" ht="12" x14ac:dyDescent="0.2">
      <c r="A24" s="96" t="s">
        <v>21</v>
      </c>
      <c r="B24" s="94">
        <f>B9+B14+B19</f>
        <v>60383466.810000002</v>
      </c>
      <c r="C24" s="94"/>
      <c r="D24" s="95"/>
      <c r="E24" s="94"/>
      <c r="F24" s="95"/>
      <c r="G24" s="94"/>
      <c r="H24" s="95"/>
      <c r="I24" s="94"/>
      <c r="J24" s="93"/>
    </row>
    <row r="25" spans="1:10" s="66" customFormat="1" ht="12" x14ac:dyDescent="0.2">
      <c r="A25" s="92" t="s">
        <v>22</v>
      </c>
      <c r="B25" s="91"/>
      <c r="C25" s="90">
        <f>C10+C15+C20</f>
        <v>1827987.8099999877</v>
      </c>
      <c r="D25" s="89">
        <f>C25/B24</f>
        <v>3.0272985414233584E-2</v>
      </c>
      <c r="E25" s="88">
        <f>E10+E15+E20</f>
        <v>5076808.5499999989</v>
      </c>
      <c r="F25" s="87">
        <f>E25/B24</f>
        <v>8.4076135707386007E-2</v>
      </c>
      <c r="G25" s="90">
        <f>G10+G15+G20</f>
        <v>176638.06999999995</v>
      </c>
      <c r="H25" s="89">
        <f>G25/B24</f>
        <v>2.9252720874043494E-3</v>
      </c>
      <c r="I25" s="88">
        <f>C25+E25+G25</f>
        <v>7081434.4299999867</v>
      </c>
      <c r="J25" s="87">
        <f>I25/B24</f>
        <v>0.11727439320902394</v>
      </c>
    </row>
    <row r="26" spans="1:10" s="66" customFormat="1" ht="12" x14ac:dyDescent="0.2">
      <c r="A26" s="92" t="s">
        <v>23</v>
      </c>
      <c r="B26" s="91"/>
      <c r="C26" s="90">
        <f>C11+C16+C21</f>
        <v>1188787.98</v>
      </c>
      <c r="D26" s="89">
        <f>C26/B24</f>
        <v>1.9687309172568522E-2</v>
      </c>
      <c r="E26" s="88">
        <f>E11+E16+E21</f>
        <v>685725.64</v>
      </c>
      <c r="F26" s="87">
        <f>E26/B24</f>
        <v>1.135618201846003E-2</v>
      </c>
      <c r="G26" s="90">
        <f>G11+G16+G21</f>
        <v>1406110.3</v>
      </c>
      <c r="H26" s="89">
        <f>G26/B24</f>
        <v>2.3286345986466887E-2</v>
      </c>
      <c r="I26" s="88">
        <f>C26+E26+G26</f>
        <v>3280623.92</v>
      </c>
      <c r="J26" s="87">
        <f>I26/B24</f>
        <v>5.4329837177495434E-2</v>
      </c>
    </row>
    <row r="27" spans="1:10" s="66" customFormat="1" ht="12.75" thickBot="1" x14ac:dyDescent="0.25">
      <c r="A27" s="86" t="s">
        <v>24</v>
      </c>
      <c r="B27" s="85"/>
      <c r="C27" s="81">
        <f>SUM(C25:C26)</f>
        <v>3016775.7899999879</v>
      </c>
      <c r="D27" s="84">
        <f>C27/B24</f>
        <v>4.9960294586802109E-2</v>
      </c>
      <c r="E27" s="83">
        <f>SUM(E25:E26)</f>
        <v>5762534.1899999985</v>
      </c>
      <c r="F27" s="82">
        <f>E27/B24</f>
        <v>9.5432317725846025E-2</v>
      </c>
      <c r="G27" s="81">
        <f>SUM(G25:G26)</f>
        <v>1582748.37</v>
      </c>
      <c r="H27" s="80">
        <f>G27/B24</f>
        <v>2.6211618073871238E-2</v>
      </c>
      <c r="I27" s="30">
        <f>C27+E27+G27</f>
        <v>10362058.349999987</v>
      </c>
      <c r="J27" s="79">
        <f>I27/B24</f>
        <v>0.17160423038651937</v>
      </c>
    </row>
    <row r="28" spans="1:10" s="66" customFormat="1" ht="15" customHeight="1" thickBot="1" x14ac:dyDescent="0.25">
      <c r="A28" s="78"/>
      <c r="B28" s="32" t="s">
        <v>25</v>
      </c>
      <c r="C28" s="33" t="s">
        <v>26</v>
      </c>
      <c r="D28" s="33" t="s">
        <v>27</v>
      </c>
      <c r="E28" s="34" t="s">
        <v>28</v>
      </c>
      <c r="F28" s="35" t="s">
        <v>27</v>
      </c>
      <c r="G28" s="33" t="s">
        <v>29</v>
      </c>
      <c r="H28" s="35" t="s">
        <v>27</v>
      </c>
      <c r="I28" s="67"/>
    </row>
    <row r="29" spans="1:10" s="66" customFormat="1" ht="12" x14ac:dyDescent="0.2">
      <c r="B29" s="37" t="s">
        <v>30</v>
      </c>
      <c r="C29" s="38">
        <v>7.0000000000000007E-2</v>
      </c>
      <c r="D29" s="77">
        <f>D12</f>
        <v>5.2177884944005694E-2</v>
      </c>
      <c r="E29" s="38">
        <v>0.05</v>
      </c>
      <c r="F29" s="77">
        <f>F12</f>
        <v>8.212041355555473E-2</v>
      </c>
      <c r="G29" s="40">
        <v>0.03</v>
      </c>
      <c r="H29" s="77">
        <f>H12</f>
        <v>4.6237902258107109E-2</v>
      </c>
      <c r="I29" s="67"/>
    </row>
    <row r="30" spans="1:10" s="66" customFormat="1" ht="12" x14ac:dyDescent="0.2">
      <c r="B30" s="41" t="s">
        <v>31</v>
      </c>
      <c r="C30" s="42">
        <v>0.08</v>
      </c>
      <c r="D30" s="76">
        <f>D17</f>
        <v>1.109542087087481E-2</v>
      </c>
      <c r="E30" s="44">
        <v>0.11</v>
      </c>
      <c r="F30" s="76">
        <f>F17</f>
        <v>6.0606505685527202E-2</v>
      </c>
      <c r="G30" s="45">
        <v>0.03</v>
      </c>
      <c r="H30" s="76">
        <f>H17</f>
        <v>5.5438407824660828E-3</v>
      </c>
      <c r="I30" s="67"/>
    </row>
    <row r="31" spans="1:10" s="66" customFormat="1" ht="12" x14ac:dyDescent="0.2">
      <c r="B31" s="46" t="s">
        <v>32</v>
      </c>
      <c r="C31" s="42">
        <v>0.08</v>
      </c>
      <c r="D31" s="76">
        <f>D22</f>
        <v>7.1957574721090989E-2</v>
      </c>
      <c r="E31" s="44">
        <v>0.13</v>
      </c>
      <c r="F31" s="76">
        <f>F22</f>
        <v>0.14184586852442257</v>
      </c>
      <c r="G31" s="45">
        <v>0.03</v>
      </c>
      <c r="H31" s="76">
        <f>H22</f>
        <v>5.0146007579168431E-3</v>
      </c>
      <c r="I31" s="67"/>
    </row>
    <row r="32" spans="1:10" s="66" customFormat="1" ht="12.75" thickBot="1" x14ac:dyDescent="0.25">
      <c r="B32" s="47" t="s">
        <v>33</v>
      </c>
      <c r="C32" s="48">
        <v>0.08</v>
      </c>
      <c r="D32" s="75">
        <f>D27</f>
        <v>4.9960294586802109E-2</v>
      </c>
      <c r="E32" s="50">
        <v>0.1</v>
      </c>
      <c r="F32" s="75">
        <f>F27</f>
        <v>9.5432317725846025E-2</v>
      </c>
      <c r="G32" s="51">
        <v>0.03</v>
      </c>
      <c r="H32" s="75">
        <f>H27</f>
        <v>2.6211618073871238E-2</v>
      </c>
      <c r="I32" s="67"/>
    </row>
    <row r="33" spans="1:9" s="66" customFormat="1" x14ac:dyDescent="0.2">
      <c r="B33" s="74"/>
      <c r="C33" s="53"/>
      <c r="D33" s="54"/>
      <c r="E33" s="54"/>
      <c r="F33" s="54"/>
      <c r="G33" s="55"/>
      <c r="H33" s="73"/>
      <c r="I33" s="67"/>
    </row>
    <row r="34" spans="1:9" s="66" customFormat="1" ht="12" x14ac:dyDescent="0.2">
      <c r="A34" s="72" t="s">
        <v>34</v>
      </c>
      <c r="B34" s="67"/>
      <c r="C34" s="57"/>
      <c r="D34" s="58"/>
      <c r="E34" s="59"/>
      <c r="F34" s="58"/>
      <c r="G34" s="54"/>
      <c r="H34" s="54"/>
      <c r="I34" s="67"/>
    </row>
    <row r="35" spans="1:9" s="66" customFormat="1" ht="12" x14ac:dyDescent="0.2">
      <c r="A35" s="148" t="s">
        <v>35</v>
      </c>
      <c r="B35" s="148"/>
      <c r="C35" s="148"/>
      <c r="D35" s="148"/>
      <c r="E35" s="148"/>
      <c r="F35" s="148"/>
      <c r="G35" s="148"/>
      <c r="H35" s="58"/>
    </row>
    <row r="36" spans="1:9" s="66" customFormat="1" ht="12" x14ac:dyDescent="0.2">
      <c r="A36" s="148" t="s">
        <v>36</v>
      </c>
      <c r="B36" s="148"/>
      <c r="C36" s="148"/>
      <c r="D36" s="148"/>
      <c r="E36" s="148"/>
      <c r="F36" s="148"/>
      <c r="G36" s="148"/>
      <c r="H36" s="58"/>
    </row>
    <row r="37" spans="1:9" s="66" customFormat="1" x14ac:dyDescent="0.2">
      <c r="B37" s="63"/>
      <c r="C37" s="71"/>
      <c r="D37" s="67"/>
      <c r="E37" s="67"/>
    </row>
    <row r="38" spans="1:9" s="66" customFormat="1" x14ac:dyDescent="0.2">
      <c r="B38" s="63"/>
      <c r="C38" s="70"/>
      <c r="D38" s="67"/>
      <c r="E38" s="67"/>
    </row>
    <row r="39" spans="1:9" s="66" customFormat="1" ht="12" x14ac:dyDescent="0.2">
      <c r="B39" s="69"/>
      <c r="C39" s="65"/>
      <c r="D39" s="67"/>
      <c r="E39" s="67"/>
    </row>
    <row r="40" spans="1:9" s="66" customFormat="1" ht="12" x14ac:dyDescent="0.2">
      <c r="B40" s="67"/>
      <c r="C40" s="65"/>
      <c r="E40" s="67"/>
      <c r="I40" s="67"/>
    </row>
    <row r="41" spans="1:9" s="66" customFormat="1" x14ac:dyDescent="0.2">
      <c r="B41" s="68"/>
      <c r="C41" s="68"/>
      <c r="D41" s="65"/>
      <c r="F41" s="65"/>
      <c r="G41" s="63"/>
      <c r="H41" s="63"/>
      <c r="I41" s="67"/>
    </row>
    <row r="42" spans="1:9" s="66" customFormat="1" x14ac:dyDescent="0.2">
      <c r="B42" s="68"/>
      <c r="C42" s="68"/>
      <c r="D42" s="65"/>
      <c r="F42" s="65"/>
      <c r="G42" s="63"/>
      <c r="H42" s="63"/>
      <c r="I42" s="67"/>
    </row>
    <row r="43" spans="1:9" s="66" customFormat="1" x14ac:dyDescent="0.2">
      <c r="B43" s="68"/>
      <c r="D43" s="65"/>
      <c r="F43" s="65"/>
      <c r="G43" s="63"/>
      <c r="H43" s="63"/>
      <c r="I43" s="67"/>
    </row>
    <row r="44" spans="1:9" s="66" customFormat="1" x14ac:dyDescent="0.2">
      <c r="D44" s="65"/>
      <c r="F44" s="65"/>
      <c r="G44" s="63"/>
      <c r="H44" s="63"/>
    </row>
    <row r="45" spans="1:9" s="66" customFormat="1" x14ac:dyDescent="0.2">
      <c r="D45" s="65"/>
      <c r="F45" s="65"/>
      <c r="G45" s="63"/>
      <c r="H45" s="63"/>
    </row>
    <row r="46" spans="1:9" s="66" customFormat="1" x14ac:dyDescent="0.2">
      <c r="D46" s="65"/>
      <c r="F46" s="65"/>
      <c r="G46" s="63"/>
      <c r="H46" s="63"/>
    </row>
    <row r="47" spans="1:9" s="66" customFormat="1" x14ac:dyDescent="0.2">
      <c r="D47" s="65"/>
      <c r="F47" s="65"/>
      <c r="G47" s="63"/>
      <c r="H47" s="63"/>
    </row>
    <row r="48" spans="1:9" s="66" customFormat="1" x14ac:dyDescent="0.2">
      <c r="D48" s="65"/>
      <c r="F48" s="65"/>
      <c r="G48" s="63"/>
      <c r="H48" s="63"/>
    </row>
    <row r="49" spans="1:8" s="66" customFormat="1" x14ac:dyDescent="0.2">
      <c r="D49" s="65"/>
      <c r="F49" s="65"/>
      <c r="G49" s="63"/>
      <c r="H49" s="63"/>
    </row>
    <row r="50" spans="1:8" s="66" customFormat="1" x14ac:dyDescent="0.2">
      <c r="D50" s="65"/>
      <c r="F50" s="65"/>
      <c r="G50" s="63"/>
      <c r="H50" s="63"/>
    </row>
    <row r="51" spans="1:8" x14ac:dyDescent="0.2">
      <c r="A51" s="66"/>
      <c r="B51" s="66"/>
      <c r="C51" s="66"/>
      <c r="D51" s="65"/>
      <c r="E51" s="66"/>
      <c r="F51" s="65"/>
    </row>
    <row r="52" spans="1:8" s="66" customFormat="1" x14ac:dyDescent="0.2">
      <c r="D52" s="65"/>
      <c r="F52" s="65"/>
      <c r="G52" s="63"/>
      <c r="H52" s="63"/>
    </row>
    <row r="53" spans="1:8" x14ac:dyDescent="0.2">
      <c r="A53" s="66"/>
      <c r="B53" s="66"/>
      <c r="C53" s="66"/>
      <c r="D53" s="65"/>
      <c r="E53" s="66"/>
      <c r="F53" s="65"/>
    </row>
    <row r="54" spans="1:8" s="66" customFormat="1" x14ac:dyDescent="0.2">
      <c r="D54" s="65"/>
      <c r="F54" s="65"/>
      <c r="G54" s="63"/>
      <c r="H54" s="63"/>
    </row>
    <row r="55" spans="1:8" s="66" customFormat="1" x14ac:dyDescent="0.2">
      <c r="D55" s="65"/>
      <c r="F55" s="65"/>
      <c r="G55" s="63"/>
      <c r="H55" s="63"/>
    </row>
    <row r="56" spans="1:8" s="66" customFormat="1" x14ac:dyDescent="0.2">
      <c r="D56" s="65"/>
      <c r="F56" s="65"/>
      <c r="G56" s="63"/>
      <c r="H56" s="63"/>
    </row>
    <row r="57" spans="1:8" s="66" customFormat="1" x14ac:dyDescent="0.2">
      <c r="C57" s="63"/>
      <c r="D57" s="65"/>
      <c r="F57" s="65"/>
      <c r="G57" s="63"/>
      <c r="H57" s="63"/>
    </row>
    <row r="58" spans="1:8" x14ac:dyDescent="0.2">
      <c r="E58" s="66"/>
      <c r="F58" s="65"/>
    </row>
  </sheetData>
  <sheetProtection password="B28F" sheet="1" insertColumns="0" insertRows="0" insertHyperlinks="0" deleteColumns="0" deleteRows="0" sort="0" autoFilter="0" pivotTables="0"/>
  <mergeCells count="10">
    <mergeCell ref="I6:J7"/>
    <mergeCell ref="A35:G35"/>
    <mergeCell ref="A36:G36"/>
    <mergeCell ref="A1:B1"/>
    <mergeCell ref="A3:B3"/>
    <mergeCell ref="B6:B7"/>
    <mergeCell ref="C6:D7"/>
    <mergeCell ref="E6:F7"/>
    <mergeCell ref="G6:H7"/>
    <mergeCell ref="A6:A7"/>
  </mergeCells>
  <pageMargins left="0.5" right="0.5" top="0.5" bottom="1" header="0.5" footer="0.5"/>
  <pageSetup scale="96" orientation="landscape" r:id="rId1"/>
  <headerFooter scaleWithDoc="0" alignWithMargins="0">
    <oddFooter xml:space="preserve">&amp;C
&amp;R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974EB-A662-4070-8FCF-0FE555DF1417}">
  <sheetPr>
    <pageSetUpPr fitToPage="1"/>
  </sheetPr>
  <dimension ref="A1:J58"/>
  <sheetViews>
    <sheetView zoomScale="110" zoomScaleNormal="110" zoomScalePageLayoutView="110" workbookViewId="0">
      <selection activeCell="C20" activeCellId="1" sqref="D32 C20"/>
    </sheetView>
  </sheetViews>
  <sheetFormatPr defaultRowHeight="15" x14ac:dyDescent="0.2"/>
  <cols>
    <col min="1" max="1" width="28" style="63" customWidth="1"/>
    <col min="2" max="3" width="21.5703125" style="63" customWidth="1"/>
    <col min="4" max="4" width="7.42578125" style="64" customWidth="1"/>
    <col min="5" max="5" width="21.5703125" style="63" customWidth="1"/>
    <col min="6" max="6" width="7.42578125" style="64" customWidth="1"/>
    <col min="7" max="7" width="21.5703125" style="63" customWidth="1"/>
    <col min="8" max="8" width="7.42578125" style="63" customWidth="1"/>
    <col min="9" max="9" width="21.5703125" style="63" customWidth="1"/>
    <col min="10" max="10" width="7.42578125" style="63" customWidth="1"/>
    <col min="11" max="16384" width="9.140625" style="63"/>
  </cols>
  <sheetData>
    <row r="1" spans="1:10" s="72" customFormat="1" ht="20.25" x14ac:dyDescent="0.3">
      <c r="A1" s="149" t="s">
        <v>0</v>
      </c>
      <c r="B1" s="149"/>
      <c r="D1" s="109"/>
      <c r="F1" s="109"/>
    </row>
    <row r="2" spans="1:10" s="72" customFormat="1" x14ac:dyDescent="0.2">
      <c r="A2" s="110" t="s">
        <v>1</v>
      </c>
      <c r="D2" s="109"/>
      <c r="F2" s="109"/>
    </row>
    <row r="3" spans="1:10" s="72" customFormat="1" ht="12" x14ac:dyDescent="0.2">
      <c r="A3" s="150" t="s">
        <v>40</v>
      </c>
      <c r="B3" s="150"/>
      <c r="D3" s="109"/>
      <c r="F3" s="109"/>
    </row>
    <row r="4" spans="1:10" s="72" customFormat="1" ht="12" x14ac:dyDescent="0.2">
      <c r="A4" s="72" t="s">
        <v>37</v>
      </c>
      <c r="D4" s="109"/>
      <c r="F4" s="109"/>
    </row>
    <row r="5" spans="1:10" s="66" customFormat="1" ht="12.75" thickBot="1" x14ac:dyDescent="0.25">
      <c r="A5" s="72"/>
      <c r="B5" s="72"/>
      <c r="D5" s="65"/>
      <c r="F5" s="65"/>
    </row>
    <row r="6" spans="1:10" s="66" customFormat="1" ht="12" x14ac:dyDescent="0.2">
      <c r="A6" s="151" t="s">
        <v>3</v>
      </c>
      <c r="B6" s="151" t="s">
        <v>4</v>
      </c>
      <c r="C6" s="153" t="s">
        <v>5</v>
      </c>
      <c r="D6" s="154"/>
      <c r="E6" s="157" t="s">
        <v>6</v>
      </c>
      <c r="F6" s="158"/>
      <c r="G6" s="157" t="s">
        <v>7</v>
      </c>
      <c r="H6" s="158"/>
      <c r="I6" s="144" t="s">
        <v>8</v>
      </c>
      <c r="J6" s="145"/>
    </row>
    <row r="7" spans="1:10" s="66" customFormat="1" ht="12.75" thickBot="1" x14ac:dyDescent="0.25">
      <c r="A7" s="152"/>
      <c r="B7" s="152"/>
      <c r="C7" s="155"/>
      <c r="D7" s="156"/>
      <c r="E7" s="159"/>
      <c r="F7" s="160"/>
      <c r="G7" s="159"/>
      <c r="H7" s="160"/>
      <c r="I7" s="146"/>
      <c r="J7" s="147"/>
    </row>
    <row r="8" spans="1:10" s="66" customFormat="1" ht="12.75" thickBot="1" x14ac:dyDescent="0.25">
      <c r="A8" s="108" t="s">
        <v>9</v>
      </c>
      <c r="B8" s="107" t="s">
        <v>10</v>
      </c>
      <c r="C8" s="107" t="s">
        <v>10</v>
      </c>
      <c r="D8" s="108" t="s">
        <v>11</v>
      </c>
      <c r="E8" s="107" t="s">
        <v>10</v>
      </c>
      <c r="F8" s="108" t="s">
        <v>11</v>
      </c>
      <c r="G8" s="108" t="s">
        <v>10</v>
      </c>
      <c r="H8" s="108" t="s">
        <v>11</v>
      </c>
      <c r="I8" s="107" t="s">
        <v>12</v>
      </c>
      <c r="J8" s="106" t="s">
        <v>11</v>
      </c>
    </row>
    <row r="9" spans="1:10" s="66" customFormat="1" ht="12" x14ac:dyDescent="0.2">
      <c r="A9" s="105" t="s">
        <v>17</v>
      </c>
      <c r="B9" s="104">
        <v>26868063.350000001</v>
      </c>
      <c r="C9" s="104"/>
      <c r="D9" s="104"/>
      <c r="E9" s="104"/>
      <c r="F9" s="104"/>
      <c r="G9" s="104"/>
      <c r="H9" s="104"/>
      <c r="I9" s="104"/>
      <c r="J9" s="103"/>
    </row>
    <row r="10" spans="1:10" s="66" customFormat="1" ht="12" x14ac:dyDescent="0.2">
      <c r="A10" s="92" t="s">
        <v>14</v>
      </c>
      <c r="B10" s="91"/>
      <c r="C10" s="90">
        <v>77273.929999999993</v>
      </c>
      <c r="D10" s="89">
        <f>C10/B9</f>
        <v>2.8760513548513719E-3</v>
      </c>
      <c r="E10" s="88">
        <v>2507457.9</v>
      </c>
      <c r="F10" s="87">
        <f>E10/B9</f>
        <v>9.3324846950682799E-2</v>
      </c>
      <c r="G10" s="90">
        <v>623488.42000000004</v>
      </c>
      <c r="H10" s="89">
        <f>G10/B9</f>
        <v>2.3205558654453597E-2</v>
      </c>
      <c r="I10" s="88">
        <f>C10+E10+G10</f>
        <v>3208220.25</v>
      </c>
      <c r="J10" s="87">
        <f>I10/B9</f>
        <v>0.11940645695998776</v>
      </c>
    </row>
    <row r="11" spans="1:10" s="66" customFormat="1" ht="12" x14ac:dyDescent="0.2">
      <c r="A11" s="92" t="s">
        <v>15</v>
      </c>
      <c r="B11" s="91"/>
      <c r="C11" s="90">
        <v>637228.66</v>
      </c>
      <c r="D11" s="89">
        <f>C11/B9</f>
        <v>2.3716955394181768E-2</v>
      </c>
      <c r="E11" s="88">
        <v>919133.53</v>
      </c>
      <c r="F11" s="87">
        <f>E11/B9</f>
        <v>3.420914704669252E-2</v>
      </c>
      <c r="G11" s="90">
        <v>58133.279999999999</v>
      </c>
      <c r="H11" s="89">
        <f>G11/B9</f>
        <v>2.1636572477413039E-3</v>
      </c>
      <c r="I11" s="88">
        <f>C11+E11+G11</f>
        <v>1614495.47</v>
      </c>
      <c r="J11" s="87">
        <f>I11/B9</f>
        <v>6.0089759688615588E-2</v>
      </c>
    </row>
    <row r="12" spans="1:10" s="66" customFormat="1" ht="12" x14ac:dyDescent="0.2">
      <c r="A12" s="86" t="s">
        <v>16</v>
      </c>
      <c r="B12" s="85"/>
      <c r="C12" s="81">
        <f>SUM(C10:C11)</f>
        <v>714502.59000000008</v>
      </c>
      <c r="D12" s="102">
        <f>C12/B9</f>
        <v>2.6593006749033143E-2</v>
      </c>
      <c r="E12" s="83">
        <f>SUM(E10:E11)</f>
        <v>3426591.4299999997</v>
      </c>
      <c r="F12" s="101">
        <f>E12/B9</f>
        <v>0.12753399399737531</v>
      </c>
      <c r="G12" s="81">
        <f>SUM(G10:G11)</f>
        <v>681621.70000000007</v>
      </c>
      <c r="H12" s="102">
        <f>G12/B9</f>
        <v>2.5369215902194903E-2</v>
      </c>
      <c r="I12" s="83">
        <f>C12+E12+G12</f>
        <v>4822715.72</v>
      </c>
      <c r="J12" s="101">
        <f>I12/B9</f>
        <v>0.17949621664860335</v>
      </c>
    </row>
    <row r="13" spans="1:10" s="66" customFormat="1" ht="12" x14ac:dyDescent="0.2">
      <c r="A13" s="100"/>
      <c r="B13" s="98"/>
      <c r="C13" s="98"/>
      <c r="D13" s="99"/>
      <c r="E13" s="98"/>
      <c r="F13" s="99"/>
      <c r="G13" s="98"/>
      <c r="H13" s="99"/>
      <c r="I13" s="98"/>
      <c r="J13" s="97"/>
    </row>
    <row r="14" spans="1:10" s="66" customFormat="1" ht="12" x14ac:dyDescent="0.2">
      <c r="A14" s="96" t="s">
        <v>19</v>
      </c>
      <c r="B14" s="94">
        <v>28342933.09</v>
      </c>
      <c r="C14" s="94"/>
      <c r="D14" s="95"/>
      <c r="E14" s="94"/>
      <c r="F14" s="95"/>
      <c r="G14" s="94"/>
      <c r="H14" s="95"/>
      <c r="I14" s="94"/>
      <c r="J14" s="93"/>
    </row>
    <row r="15" spans="1:10" s="66" customFormat="1" ht="12" x14ac:dyDescent="0.2">
      <c r="A15" s="92" t="s">
        <v>14</v>
      </c>
      <c r="B15" s="91"/>
      <c r="C15" s="90">
        <v>143586.74</v>
      </c>
      <c r="D15" s="89">
        <f>C15/B14</f>
        <v>5.0660508404001599E-3</v>
      </c>
      <c r="E15" s="88">
        <v>592039.04</v>
      </c>
      <c r="F15" s="87">
        <f>E15/B14</f>
        <v>2.0888418221220874E-2</v>
      </c>
      <c r="G15" s="90">
        <v>62930.44</v>
      </c>
      <c r="H15" s="89">
        <f>G15/B14</f>
        <v>2.2203220746480619E-3</v>
      </c>
      <c r="I15" s="88">
        <f>C15+E15+G15</f>
        <v>798556.22</v>
      </c>
      <c r="J15" s="87">
        <f>I15/B14</f>
        <v>2.8174791136269094E-2</v>
      </c>
    </row>
    <row r="16" spans="1:10" s="66" customFormat="1" ht="12" x14ac:dyDescent="0.2">
      <c r="A16" s="92" t="s">
        <v>18</v>
      </c>
      <c r="B16" s="91"/>
      <c r="C16" s="90">
        <v>106848.42</v>
      </c>
      <c r="D16" s="89">
        <f>C16/B14</f>
        <v>3.7698434266035239E-3</v>
      </c>
      <c r="E16" s="88"/>
      <c r="F16" s="87">
        <f>E16/B14</f>
        <v>0</v>
      </c>
      <c r="G16" s="90"/>
      <c r="H16" s="89">
        <f>G16/B14</f>
        <v>0</v>
      </c>
      <c r="I16" s="88">
        <f>C16+E16+G16</f>
        <v>106848.42</v>
      </c>
      <c r="J16" s="87">
        <f>I16/B14</f>
        <v>3.7698434266035239E-3</v>
      </c>
    </row>
    <row r="17" spans="1:10" s="66" customFormat="1" ht="12" x14ac:dyDescent="0.2">
      <c r="A17" s="86" t="s">
        <v>16</v>
      </c>
      <c r="B17" s="85"/>
      <c r="C17" s="81">
        <f>SUM(C15:C16)</f>
        <v>250435.15999999997</v>
      </c>
      <c r="D17" s="102">
        <f>C17/B14</f>
        <v>8.8358942670036834E-3</v>
      </c>
      <c r="E17" s="83">
        <f>SUM(E15:E16)</f>
        <v>592039.04</v>
      </c>
      <c r="F17" s="101">
        <f>E17/B14</f>
        <v>2.0888418221220874E-2</v>
      </c>
      <c r="G17" s="81">
        <f>SUM(G15:G16)</f>
        <v>62930.44</v>
      </c>
      <c r="H17" s="102">
        <f>G17/B14</f>
        <v>2.2203220746480619E-3</v>
      </c>
      <c r="I17" s="83">
        <f>C17+E17+G17</f>
        <v>905404.6399999999</v>
      </c>
      <c r="J17" s="101">
        <f>I17/B14</f>
        <v>3.1944634562872616E-2</v>
      </c>
    </row>
    <row r="18" spans="1:10" s="66" customFormat="1" ht="12" x14ac:dyDescent="0.2">
      <c r="A18" s="100"/>
      <c r="B18" s="98"/>
      <c r="C18" s="98"/>
      <c r="D18" s="99"/>
      <c r="E18" s="98"/>
      <c r="F18" s="99"/>
      <c r="G18" s="98"/>
      <c r="H18" s="99"/>
      <c r="I18" s="98"/>
      <c r="J18" s="97"/>
    </row>
    <row r="19" spans="1:10" s="66" customFormat="1" ht="12" x14ac:dyDescent="0.2">
      <c r="A19" s="96" t="s">
        <v>13</v>
      </c>
      <c r="B19" s="94">
        <v>16005562.35</v>
      </c>
      <c r="C19" s="94"/>
      <c r="D19" s="95"/>
      <c r="E19" s="94"/>
      <c r="F19" s="95"/>
      <c r="G19" s="94"/>
      <c r="H19" s="95"/>
      <c r="I19" s="94"/>
      <c r="J19" s="93"/>
    </row>
    <row r="20" spans="1:10" s="66" customFormat="1" ht="12" x14ac:dyDescent="0.2">
      <c r="A20" s="92" t="s">
        <v>14</v>
      </c>
      <c r="B20" s="91"/>
      <c r="C20" s="90">
        <v>1256159.19</v>
      </c>
      <c r="D20" s="89">
        <f>C20/B19</f>
        <v>7.8482665121728759E-2</v>
      </c>
      <c r="E20" s="88">
        <v>1613152.37</v>
      </c>
      <c r="F20" s="87">
        <f>E20/B19</f>
        <v>0.10078698484467809</v>
      </c>
      <c r="G20" s="90">
        <v>86002.63</v>
      </c>
      <c r="H20" s="89">
        <f>G20/B19</f>
        <v>5.3732963653101515E-3</v>
      </c>
      <c r="I20" s="88">
        <f>C20+E20+G20</f>
        <v>2955314.19</v>
      </c>
      <c r="J20" s="87">
        <f>I20/B19</f>
        <v>0.18464294633171699</v>
      </c>
    </row>
    <row r="21" spans="1:10" s="66" customFormat="1" ht="12" x14ac:dyDescent="0.2">
      <c r="A21" s="92" t="s">
        <v>20</v>
      </c>
      <c r="B21" s="91"/>
      <c r="C21" s="90"/>
      <c r="D21" s="89">
        <f>C21/B19</f>
        <v>0</v>
      </c>
      <c r="E21" s="88"/>
      <c r="F21" s="87">
        <f>E21/B19</f>
        <v>0</v>
      </c>
      <c r="G21" s="90"/>
      <c r="H21" s="89">
        <f>G21/B19</f>
        <v>0</v>
      </c>
      <c r="I21" s="88">
        <f>C21+E21+G21</f>
        <v>0</v>
      </c>
      <c r="J21" s="87">
        <f>I21/B19</f>
        <v>0</v>
      </c>
    </row>
    <row r="22" spans="1:10" s="66" customFormat="1" ht="12" x14ac:dyDescent="0.2">
      <c r="A22" s="86" t="s">
        <v>16</v>
      </c>
      <c r="B22" s="85"/>
      <c r="C22" s="81">
        <f>SUM(C20:C21)</f>
        <v>1256159.19</v>
      </c>
      <c r="D22" s="102">
        <f>C22/B19</f>
        <v>7.8482665121728759E-2</v>
      </c>
      <c r="E22" s="83">
        <f>SUM(E20:E21)</f>
        <v>1613152.37</v>
      </c>
      <c r="F22" s="101">
        <f>E22/B19</f>
        <v>0.10078698484467809</v>
      </c>
      <c r="G22" s="81">
        <f>SUM(G20:G21)</f>
        <v>86002.63</v>
      </c>
      <c r="H22" s="102">
        <f>G22/B19</f>
        <v>5.3732963653101515E-3</v>
      </c>
      <c r="I22" s="83">
        <f>C22+E22+G22</f>
        <v>2955314.19</v>
      </c>
      <c r="J22" s="101">
        <f>I22/B19</f>
        <v>0.18464294633171699</v>
      </c>
    </row>
    <row r="23" spans="1:10" s="66" customFormat="1" ht="12" x14ac:dyDescent="0.2">
      <c r="A23" s="100"/>
      <c r="B23" s="98"/>
      <c r="C23" s="98"/>
      <c r="D23" s="99"/>
      <c r="E23" s="98"/>
      <c r="F23" s="99"/>
      <c r="G23" s="98"/>
      <c r="H23" s="99"/>
      <c r="I23" s="98"/>
      <c r="J23" s="97"/>
    </row>
    <row r="24" spans="1:10" s="66" customFormat="1" ht="12" x14ac:dyDescent="0.2">
      <c r="A24" s="96" t="s">
        <v>21</v>
      </c>
      <c r="B24" s="94">
        <f>B9+B14+B19</f>
        <v>71216558.789999992</v>
      </c>
      <c r="C24" s="94"/>
      <c r="D24" s="95"/>
      <c r="E24" s="94"/>
      <c r="F24" s="95"/>
      <c r="G24" s="94"/>
      <c r="H24" s="95"/>
      <c r="I24" s="94"/>
      <c r="J24" s="93"/>
    </row>
    <row r="25" spans="1:10" s="66" customFormat="1" ht="12" x14ac:dyDescent="0.2">
      <c r="A25" s="92" t="s">
        <v>22</v>
      </c>
      <c r="B25" s="91"/>
      <c r="C25" s="90">
        <f>C10+C15+C20</f>
        <v>1477019.8599999999</v>
      </c>
      <c r="D25" s="89">
        <f>C25/B24</f>
        <v>2.073983754754798E-2</v>
      </c>
      <c r="E25" s="88">
        <f>E10+E15+E20</f>
        <v>4712649.3100000005</v>
      </c>
      <c r="F25" s="87">
        <f>E25/B24</f>
        <v>6.6173505011614467E-2</v>
      </c>
      <c r="G25" s="90">
        <f>G10+G15+G20</f>
        <v>772421.49000000011</v>
      </c>
      <c r="H25" s="89">
        <f>G25/B24</f>
        <v>1.0846093986058495E-2</v>
      </c>
      <c r="I25" s="88">
        <f>C25+E25+G25</f>
        <v>6962090.6600000001</v>
      </c>
      <c r="J25" s="87">
        <f>I25/B24</f>
        <v>9.7759436545220929E-2</v>
      </c>
    </row>
    <row r="26" spans="1:10" s="66" customFormat="1" ht="12" x14ac:dyDescent="0.2">
      <c r="A26" s="92" t="s">
        <v>23</v>
      </c>
      <c r="B26" s="91"/>
      <c r="C26" s="90">
        <f>C11+C16+C21</f>
        <v>744077.08000000007</v>
      </c>
      <c r="D26" s="89">
        <f>C26/B24</f>
        <v>1.0448090902483779E-2</v>
      </c>
      <c r="E26" s="88">
        <f>E11+E16+E21</f>
        <v>919133.53</v>
      </c>
      <c r="F26" s="87">
        <f>E26/B24</f>
        <v>1.2906177237660379E-2</v>
      </c>
      <c r="G26" s="90">
        <f>G11+G16+G21</f>
        <v>58133.279999999999</v>
      </c>
      <c r="H26" s="89">
        <f>G26/B24</f>
        <v>8.1628880962109746E-4</v>
      </c>
      <c r="I26" s="88">
        <f>C26+E26+G26</f>
        <v>1721343.8900000001</v>
      </c>
      <c r="J26" s="87">
        <f>I26/B24</f>
        <v>2.4170556949765255E-2</v>
      </c>
    </row>
    <row r="27" spans="1:10" s="66" customFormat="1" ht="12.75" thickBot="1" x14ac:dyDescent="0.25">
      <c r="A27" s="86" t="s">
        <v>24</v>
      </c>
      <c r="B27" s="85"/>
      <c r="C27" s="81">
        <f>SUM(C25:C26)</f>
        <v>2221096.94</v>
      </c>
      <c r="D27" s="84">
        <f>C27/B24</f>
        <v>3.1187928450031759E-2</v>
      </c>
      <c r="E27" s="83">
        <f>SUM(E25:E26)</f>
        <v>5631782.8400000008</v>
      </c>
      <c r="F27" s="82">
        <f>E27/B24</f>
        <v>7.9079682249274849E-2</v>
      </c>
      <c r="G27" s="81">
        <f>SUM(G25:G26)</f>
        <v>830554.77000000014</v>
      </c>
      <c r="H27" s="80">
        <f>G27/B24</f>
        <v>1.1662382795679592E-2</v>
      </c>
      <c r="I27" s="30">
        <f>C27+E27+G27</f>
        <v>8683434.5500000007</v>
      </c>
      <c r="J27" s="79">
        <f>I27/B24</f>
        <v>0.12192999349498619</v>
      </c>
    </row>
    <row r="28" spans="1:10" s="66" customFormat="1" ht="15" customHeight="1" thickBot="1" x14ac:dyDescent="0.25">
      <c r="A28" s="78"/>
      <c r="B28" s="32" t="s">
        <v>25</v>
      </c>
      <c r="C28" s="33" t="s">
        <v>26</v>
      </c>
      <c r="D28" s="33" t="s">
        <v>27</v>
      </c>
      <c r="E28" s="34" t="s">
        <v>28</v>
      </c>
      <c r="F28" s="35" t="s">
        <v>27</v>
      </c>
      <c r="G28" s="33" t="s">
        <v>29</v>
      </c>
      <c r="H28" s="35" t="s">
        <v>27</v>
      </c>
      <c r="I28" s="67"/>
    </row>
    <row r="29" spans="1:10" s="66" customFormat="1" ht="12" x14ac:dyDescent="0.2">
      <c r="B29" s="37" t="s">
        <v>30</v>
      </c>
      <c r="C29" s="38">
        <v>7.0000000000000007E-2</v>
      </c>
      <c r="D29" s="77">
        <f>D12</f>
        <v>2.6593006749033143E-2</v>
      </c>
      <c r="E29" s="38">
        <v>0.05</v>
      </c>
      <c r="F29" s="77">
        <f>F12</f>
        <v>0.12753399399737531</v>
      </c>
      <c r="G29" s="40">
        <v>0.03</v>
      </c>
      <c r="H29" s="77">
        <f>H12</f>
        <v>2.5369215902194903E-2</v>
      </c>
      <c r="I29" s="67"/>
    </row>
    <row r="30" spans="1:10" s="66" customFormat="1" ht="12" x14ac:dyDescent="0.2">
      <c r="B30" s="41" t="s">
        <v>31</v>
      </c>
      <c r="C30" s="42">
        <v>0.08</v>
      </c>
      <c r="D30" s="76">
        <f>D17</f>
        <v>8.8358942670036834E-3</v>
      </c>
      <c r="E30" s="44">
        <v>0.11</v>
      </c>
      <c r="F30" s="76">
        <f>F17</f>
        <v>2.0888418221220874E-2</v>
      </c>
      <c r="G30" s="45">
        <v>0.03</v>
      </c>
      <c r="H30" s="76">
        <f>H17</f>
        <v>2.2203220746480619E-3</v>
      </c>
      <c r="I30" s="67"/>
    </row>
    <row r="31" spans="1:10" s="66" customFormat="1" ht="12" x14ac:dyDescent="0.2">
      <c r="B31" s="46" t="s">
        <v>32</v>
      </c>
      <c r="C31" s="42">
        <v>0.08</v>
      </c>
      <c r="D31" s="76">
        <f>D22</f>
        <v>7.8482665121728759E-2</v>
      </c>
      <c r="E31" s="44">
        <v>0.13</v>
      </c>
      <c r="F31" s="76">
        <f>F22</f>
        <v>0.10078698484467809</v>
      </c>
      <c r="G31" s="45">
        <v>0.03</v>
      </c>
      <c r="H31" s="76">
        <f>H22</f>
        <v>5.3732963653101515E-3</v>
      </c>
      <c r="I31" s="67"/>
    </row>
    <row r="32" spans="1:10" s="66" customFormat="1" ht="12.75" thickBot="1" x14ac:dyDescent="0.25">
      <c r="B32" s="47" t="s">
        <v>33</v>
      </c>
      <c r="C32" s="48">
        <v>0.08</v>
      </c>
      <c r="D32" s="75">
        <f>D27</f>
        <v>3.1187928450031759E-2</v>
      </c>
      <c r="E32" s="50">
        <v>0.1</v>
      </c>
      <c r="F32" s="75">
        <f>F27</f>
        <v>7.9079682249274849E-2</v>
      </c>
      <c r="G32" s="51">
        <v>0.03</v>
      </c>
      <c r="H32" s="75">
        <f>H27</f>
        <v>1.1662382795679592E-2</v>
      </c>
      <c r="I32" s="67"/>
    </row>
    <row r="33" spans="1:9" s="66" customFormat="1" x14ac:dyDescent="0.2">
      <c r="B33" s="74"/>
      <c r="C33" s="53"/>
      <c r="D33" s="54"/>
      <c r="E33" s="54"/>
      <c r="F33" s="54"/>
      <c r="G33" s="55"/>
      <c r="H33" s="73"/>
      <c r="I33" s="67"/>
    </row>
    <row r="34" spans="1:9" s="66" customFormat="1" ht="12" x14ac:dyDescent="0.2">
      <c r="A34" s="72" t="s">
        <v>34</v>
      </c>
      <c r="B34" s="67"/>
      <c r="C34" s="57"/>
      <c r="D34" s="58"/>
      <c r="E34" s="59"/>
      <c r="F34" s="58"/>
      <c r="G34" s="54"/>
      <c r="H34" s="54"/>
      <c r="I34" s="67"/>
    </row>
    <row r="35" spans="1:9" s="66" customFormat="1" ht="12" x14ac:dyDescent="0.2">
      <c r="A35" s="148" t="s">
        <v>35</v>
      </c>
      <c r="B35" s="148"/>
      <c r="C35" s="148"/>
      <c r="D35" s="148"/>
      <c r="E35" s="148"/>
      <c r="F35" s="148"/>
      <c r="G35" s="148"/>
      <c r="H35" s="58"/>
    </row>
    <row r="36" spans="1:9" s="66" customFormat="1" ht="12" x14ac:dyDescent="0.2">
      <c r="A36" s="148" t="s">
        <v>36</v>
      </c>
      <c r="B36" s="148"/>
      <c r="C36" s="148"/>
      <c r="D36" s="148"/>
      <c r="E36" s="148"/>
      <c r="F36" s="148"/>
      <c r="G36" s="148"/>
      <c r="H36" s="58"/>
    </row>
    <row r="37" spans="1:9" s="66" customFormat="1" x14ac:dyDescent="0.2">
      <c r="B37" s="63"/>
      <c r="C37" s="71"/>
      <c r="D37" s="67"/>
      <c r="E37" s="67"/>
    </row>
    <row r="38" spans="1:9" s="66" customFormat="1" x14ac:dyDescent="0.2">
      <c r="B38" s="63"/>
      <c r="C38" s="70"/>
      <c r="D38" s="67"/>
      <c r="E38" s="67"/>
    </row>
    <row r="39" spans="1:9" s="66" customFormat="1" ht="12" x14ac:dyDescent="0.2">
      <c r="B39" s="69"/>
      <c r="C39" s="65"/>
      <c r="D39" s="67"/>
      <c r="E39" s="67"/>
    </row>
    <row r="40" spans="1:9" s="66" customFormat="1" ht="12" x14ac:dyDescent="0.2">
      <c r="B40" s="67"/>
      <c r="C40" s="65"/>
      <c r="E40" s="67"/>
      <c r="I40" s="67"/>
    </row>
    <row r="41" spans="1:9" s="66" customFormat="1" x14ac:dyDescent="0.2">
      <c r="B41" s="68"/>
      <c r="C41" s="68"/>
      <c r="D41" s="65"/>
      <c r="F41" s="65"/>
      <c r="G41" s="63"/>
      <c r="H41" s="63"/>
      <c r="I41" s="67"/>
    </row>
    <row r="42" spans="1:9" s="66" customFormat="1" x14ac:dyDescent="0.2">
      <c r="B42" s="68"/>
      <c r="C42" s="68"/>
      <c r="D42" s="65"/>
      <c r="F42" s="65"/>
      <c r="G42" s="63"/>
      <c r="H42" s="63"/>
      <c r="I42" s="67"/>
    </row>
    <row r="43" spans="1:9" s="66" customFormat="1" x14ac:dyDescent="0.2">
      <c r="B43" s="68"/>
      <c r="D43" s="65"/>
      <c r="F43" s="65"/>
      <c r="G43" s="63"/>
      <c r="H43" s="63"/>
      <c r="I43" s="67"/>
    </row>
    <row r="44" spans="1:9" s="66" customFormat="1" x14ac:dyDescent="0.2">
      <c r="D44" s="65"/>
      <c r="F44" s="65"/>
      <c r="G44" s="63"/>
      <c r="H44" s="63"/>
    </row>
    <row r="45" spans="1:9" s="66" customFormat="1" x14ac:dyDescent="0.2">
      <c r="D45" s="65"/>
      <c r="F45" s="65"/>
      <c r="G45" s="63"/>
      <c r="H45" s="63"/>
    </row>
    <row r="46" spans="1:9" s="66" customFormat="1" x14ac:dyDescent="0.2">
      <c r="D46" s="65"/>
      <c r="F46" s="65"/>
      <c r="G46" s="63"/>
      <c r="H46" s="63"/>
    </row>
    <row r="47" spans="1:9" s="66" customFormat="1" x14ac:dyDescent="0.2">
      <c r="D47" s="65"/>
      <c r="F47" s="65"/>
      <c r="G47" s="63"/>
      <c r="H47" s="63"/>
    </row>
    <row r="48" spans="1:9" s="66" customFormat="1" x14ac:dyDescent="0.2">
      <c r="D48" s="65"/>
      <c r="F48" s="65"/>
      <c r="G48" s="63"/>
      <c r="H48" s="63"/>
    </row>
    <row r="49" spans="1:8" s="66" customFormat="1" x14ac:dyDescent="0.2">
      <c r="D49" s="65"/>
      <c r="F49" s="65"/>
      <c r="G49" s="63"/>
      <c r="H49" s="63"/>
    </row>
    <row r="50" spans="1:8" s="66" customFormat="1" x14ac:dyDescent="0.2">
      <c r="D50" s="65"/>
      <c r="F50" s="65"/>
      <c r="G50" s="63"/>
      <c r="H50" s="63"/>
    </row>
    <row r="51" spans="1:8" x14ac:dyDescent="0.2">
      <c r="A51" s="66"/>
      <c r="B51" s="66"/>
      <c r="C51" s="66"/>
      <c r="D51" s="65"/>
      <c r="E51" s="66"/>
      <c r="F51" s="65"/>
    </row>
    <row r="52" spans="1:8" s="66" customFormat="1" x14ac:dyDescent="0.2">
      <c r="D52" s="65"/>
      <c r="F52" s="65"/>
      <c r="G52" s="63"/>
      <c r="H52" s="63"/>
    </row>
    <row r="53" spans="1:8" x14ac:dyDescent="0.2">
      <c r="A53" s="66"/>
      <c r="B53" s="66"/>
      <c r="C53" s="66"/>
      <c r="D53" s="65"/>
      <c r="E53" s="66"/>
      <c r="F53" s="65"/>
    </row>
    <row r="54" spans="1:8" s="66" customFormat="1" x14ac:dyDescent="0.2">
      <c r="D54" s="65"/>
      <c r="F54" s="65"/>
      <c r="G54" s="63"/>
      <c r="H54" s="63"/>
    </row>
    <row r="55" spans="1:8" s="66" customFormat="1" x14ac:dyDescent="0.2">
      <c r="D55" s="65"/>
      <c r="F55" s="65"/>
      <c r="G55" s="63"/>
      <c r="H55" s="63"/>
    </row>
    <row r="56" spans="1:8" s="66" customFormat="1" x14ac:dyDescent="0.2">
      <c r="D56" s="65"/>
      <c r="F56" s="65"/>
      <c r="G56" s="63"/>
      <c r="H56" s="63"/>
    </row>
    <row r="57" spans="1:8" s="66" customFormat="1" x14ac:dyDescent="0.2">
      <c r="C57" s="63"/>
      <c r="D57" s="65"/>
      <c r="F57" s="65"/>
      <c r="G57" s="63"/>
      <c r="H57" s="63"/>
    </row>
    <row r="58" spans="1:8" x14ac:dyDescent="0.2">
      <c r="E58" s="66"/>
      <c r="F58" s="65"/>
    </row>
  </sheetData>
  <sheetProtection password="B28F" sheet="1" insertColumns="0" insertRows="0" insertHyperlinks="0" deleteColumns="0" deleteRows="0" sort="0" autoFilter="0" pivotTables="0"/>
  <mergeCells count="10">
    <mergeCell ref="I6:J7"/>
    <mergeCell ref="A35:G35"/>
    <mergeCell ref="A36:G36"/>
    <mergeCell ref="A1:B1"/>
    <mergeCell ref="A3:B3"/>
    <mergeCell ref="B6:B7"/>
    <mergeCell ref="C6:D7"/>
    <mergeCell ref="E6:F7"/>
    <mergeCell ref="G6:H7"/>
    <mergeCell ref="A6:A7"/>
  </mergeCells>
  <pageMargins left="0.5" right="0.5" top="0.5" bottom="1" header="0.5" footer="0.5"/>
  <pageSetup scale="96" orientation="landscape" r:id="rId1"/>
  <headerFooter scaleWithDoc="0" alignWithMargins="0">
    <oddFooter xml:space="preserve">&amp;C
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82C3C-721E-473D-A4CC-B988B6A5F9D7}">
  <dimension ref="A1:J36"/>
  <sheetViews>
    <sheetView zoomScale="96" zoomScaleNormal="96" workbookViewId="0">
      <selection sqref="A1:C1"/>
    </sheetView>
  </sheetViews>
  <sheetFormatPr defaultRowHeight="15" x14ac:dyDescent="0.25"/>
  <cols>
    <col min="1" max="1" width="28.85546875" customWidth="1"/>
    <col min="2" max="2" width="20" customWidth="1"/>
    <col min="3" max="3" width="14.42578125" bestFit="1" customWidth="1"/>
    <col min="4" max="4" width="7.42578125" bestFit="1" customWidth="1"/>
    <col min="5" max="5" width="14.42578125" bestFit="1" customWidth="1"/>
    <col min="7" max="7" width="12.85546875" bestFit="1" customWidth="1"/>
    <col min="9" max="9" width="15.42578125" bestFit="1" customWidth="1"/>
    <col min="10" max="10" width="9.140625" customWidth="1"/>
  </cols>
  <sheetData>
    <row r="1" spans="1:10" ht="20.25" customHeight="1" x14ac:dyDescent="0.3">
      <c r="A1" s="136" t="s">
        <v>0</v>
      </c>
      <c r="B1" s="136"/>
      <c r="C1" s="136"/>
      <c r="D1" s="2"/>
      <c r="E1" s="1"/>
      <c r="F1" s="2"/>
      <c r="G1" s="1"/>
      <c r="H1" s="1"/>
      <c r="I1" s="1"/>
      <c r="J1" s="1"/>
    </row>
    <row r="2" spans="1:10" ht="15.75" x14ac:dyDescent="0.25">
      <c r="A2" s="3" t="s">
        <v>1</v>
      </c>
      <c r="B2" s="1"/>
      <c r="C2" s="1"/>
      <c r="D2" s="2"/>
      <c r="E2" s="1"/>
      <c r="F2" s="2"/>
      <c r="G2" s="1"/>
      <c r="H2" s="1"/>
      <c r="I2" s="1"/>
      <c r="J2" s="1"/>
    </row>
    <row r="3" spans="1:10" x14ac:dyDescent="0.25">
      <c r="A3" s="137" t="s">
        <v>43</v>
      </c>
      <c r="B3" s="137"/>
      <c r="D3" s="2"/>
      <c r="E3" s="1"/>
      <c r="F3" s="2"/>
      <c r="G3" s="1"/>
      <c r="H3" s="1"/>
      <c r="I3" s="1"/>
      <c r="J3" s="1"/>
    </row>
    <row r="4" spans="1:10" x14ac:dyDescent="0.25">
      <c r="A4" s="1" t="s">
        <v>2</v>
      </c>
      <c r="B4" s="1" t="s">
        <v>42</v>
      </c>
      <c r="C4" s="1"/>
      <c r="D4" s="2"/>
      <c r="E4" s="1"/>
      <c r="F4" s="2"/>
      <c r="G4" s="1"/>
      <c r="H4" s="1"/>
      <c r="I4" s="1"/>
      <c r="J4" s="1"/>
    </row>
    <row r="5" spans="1:10" ht="15.75" thickBot="1" x14ac:dyDescent="0.3">
      <c r="A5" s="126"/>
      <c r="B5" s="125"/>
      <c r="C5" s="4"/>
      <c r="D5" s="5"/>
      <c r="E5" s="4"/>
      <c r="F5" s="5"/>
      <c r="G5" s="4"/>
      <c r="H5" s="4"/>
      <c r="I5" s="4"/>
      <c r="J5" s="4"/>
    </row>
    <row r="6" spans="1:10" x14ac:dyDescent="0.25">
      <c r="A6" s="138" t="s">
        <v>41</v>
      </c>
      <c r="B6" s="140" t="s">
        <v>4</v>
      </c>
      <c r="C6" s="140" t="s">
        <v>5</v>
      </c>
      <c r="D6" s="141"/>
      <c r="E6" s="127" t="s">
        <v>6</v>
      </c>
      <c r="F6" s="128"/>
      <c r="G6" s="127" t="s">
        <v>7</v>
      </c>
      <c r="H6" s="128"/>
      <c r="I6" s="131" t="s">
        <v>8</v>
      </c>
      <c r="J6" s="132"/>
    </row>
    <row r="7" spans="1:10" ht="21.75" customHeight="1" thickBot="1" x14ac:dyDescent="0.3">
      <c r="A7" s="139"/>
      <c r="B7" s="142"/>
      <c r="C7" s="142"/>
      <c r="D7" s="143"/>
      <c r="E7" s="129"/>
      <c r="F7" s="130"/>
      <c r="G7" s="129"/>
      <c r="H7" s="130"/>
      <c r="I7" s="133"/>
      <c r="J7" s="134"/>
    </row>
    <row r="8" spans="1:10" ht="15.75" thickBot="1" x14ac:dyDescent="0.3">
      <c r="A8" s="6" t="s">
        <v>9</v>
      </c>
      <c r="B8" s="7" t="s">
        <v>10</v>
      </c>
      <c r="C8" s="7" t="s">
        <v>10</v>
      </c>
      <c r="D8" s="6" t="s">
        <v>11</v>
      </c>
      <c r="E8" s="7" t="s">
        <v>10</v>
      </c>
      <c r="F8" s="6" t="s">
        <v>11</v>
      </c>
      <c r="G8" s="6" t="s">
        <v>10</v>
      </c>
      <c r="H8" s="6" t="s">
        <v>11</v>
      </c>
      <c r="I8" s="7" t="s">
        <v>12</v>
      </c>
      <c r="J8" s="8" t="s">
        <v>11</v>
      </c>
    </row>
    <row r="9" spans="1:10" x14ac:dyDescent="0.25">
      <c r="A9" s="9" t="s">
        <v>17</v>
      </c>
      <c r="B9" s="27">
        <v>22394602.239999998</v>
      </c>
      <c r="C9" s="28"/>
      <c r="D9" s="28"/>
      <c r="E9" s="28"/>
      <c r="F9" s="28"/>
      <c r="G9" s="28"/>
      <c r="H9" s="28"/>
      <c r="I9" s="27"/>
      <c r="J9" s="29"/>
    </row>
    <row r="10" spans="1:10" x14ac:dyDescent="0.25">
      <c r="A10" s="10" t="s">
        <v>14</v>
      </c>
      <c r="B10" s="124"/>
      <c r="C10" s="120">
        <v>245771.79999999981</v>
      </c>
      <c r="D10" s="123">
        <v>1.0974599922164093E-2</v>
      </c>
      <c r="E10" s="122">
        <v>1466257.25</v>
      </c>
      <c r="F10" s="121">
        <v>6.5473690235098372E-2</v>
      </c>
      <c r="G10" s="120">
        <v>6150</v>
      </c>
      <c r="H10" s="13">
        <v>2.7461974694130583E-4</v>
      </c>
      <c r="I10" s="14">
        <v>1718179.0499999998</v>
      </c>
      <c r="J10" s="15">
        <v>7.6722909904203773E-2</v>
      </c>
    </row>
    <row r="11" spans="1:10" x14ac:dyDescent="0.25">
      <c r="A11" s="10" t="s">
        <v>15</v>
      </c>
      <c r="B11" s="124"/>
      <c r="C11" s="120">
        <v>5353307.3600000003</v>
      </c>
      <c r="D11" s="123">
        <v>0.23904453861824879</v>
      </c>
      <c r="E11" s="122">
        <v>519040.58</v>
      </c>
      <c r="F11" s="121">
        <v>2.3177039468596519E-2</v>
      </c>
      <c r="G11" s="120">
        <v>395834</v>
      </c>
      <c r="H11" s="13">
        <v>1.7675419985490218E-2</v>
      </c>
      <c r="I11" s="14">
        <v>6268181.9400000004</v>
      </c>
      <c r="J11" s="15">
        <v>0.27989699807233553</v>
      </c>
    </row>
    <row r="12" spans="1:10" x14ac:dyDescent="0.25">
      <c r="A12" s="16" t="s">
        <v>16</v>
      </c>
      <c r="B12" s="119"/>
      <c r="C12" s="115">
        <v>5599079.1600000001</v>
      </c>
      <c r="D12" s="118">
        <v>0.25001913854041286</v>
      </c>
      <c r="E12" s="117">
        <v>1985297.83</v>
      </c>
      <c r="F12" s="116">
        <v>8.8650729703694892E-2</v>
      </c>
      <c r="G12" s="115">
        <v>401984</v>
      </c>
      <c r="H12" s="19">
        <v>1.7950039732431526E-2</v>
      </c>
      <c r="I12" s="20">
        <v>7986360.9900000002</v>
      </c>
      <c r="J12" s="21">
        <v>0.35661990797653931</v>
      </c>
    </row>
    <row r="13" spans="1:10" x14ac:dyDescent="0.25">
      <c r="A13" s="22"/>
      <c r="B13" s="24"/>
      <c r="C13" s="24"/>
      <c r="D13" s="24"/>
      <c r="E13" s="24"/>
      <c r="F13" s="24"/>
      <c r="G13" s="24"/>
      <c r="H13" s="24"/>
      <c r="I13" s="23"/>
      <c r="J13" s="25"/>
    </row>
    <row r="14" spans="1:10" x14ac:dyDescent="0.25">
      <c r="A14" s="26" t="s">
        <v>19</v>
      </c>
      <c r="B14" s="27">
        <v>21318877.09</v>
      </c>
      <c r="C14" s="28"/>
      <c r="D14" s="28"/>
      <c r="E14" s="28"/>
      <c r="F14" s="28"/>
      <c r="G14" s="28"/>
      <c r="H14" s="28"/>
      <c r="I14" s="27"/>
      <c r="J14" s="29"/>
    </row>
    <row r="15" spans="1:10" x14ac:dyDescent="0.25">
      <c r="A15" s="10" t="s">
        <v>14</v>
      </c>
      <c r="B15" s="124"/>
      <c r="C15" s="120">
        <v>114591.76000000001</v>
      </c>
      <c r="D15" s="123">
        <v>5.3751311345451363E-3</v>
      </c>
      <c r="E15" s="122">
        <v>390323</v>
      </c>
      <c r="F15" s="121">
        <v>1.830879733262724E-2</v>
      </c>
      <c r="G15" s="120">
        <v>21299.42</v>
      </c>
      <c r="H15" s="13">
        <v>9.9908733044813463E-4</v>
      </c>
      <c r="I15" s="14">
        <v>526214.18000000005</v>
      </c>
      <c r="J15" s="15">
        <v>2.4683015797620514E-2</v>
      </c>
    </row>
    <row r="16" spans="1:10" x14ac:dyDescent="0.25">
      <c r="A16" s="10" t="s">
        <v>18</v>
      </c>
      <c r="B16" s="124"/>
      <c r="C16" s="120"/>
      <c r="D16" s="123">
        <v>0</v>
      </c>
      <c r="E16" s="122"/>
      <c r="F16" s="121">
        <v>0</v>
      </c>
      <c r="G16" s="120"/>
      <c r="H16" s="13">
        <v>0</v>
      </c>
      <c r="I16" s="14">
        <v>0</v>
      </c>
      <c r="J16" s="15">
        <v>0</v>
      </c>
    </row>
    <row r="17" spans="1:10" x14ac:dyDescent="0.25">
      <c r="A17" s="16" t="s">
        <v>16</v>
      </c>
      <c r="B17" s="119"/>
      <c r="C17" s="115">
        <v>114591.76000000001</v>
      </c>
      <c r="D17" s="118">
        <v>5.3751311345451363E-3</v>
      </c>
      <c r="E17" s="117">
        <v>390323</v>
      </c>
      <c r="F17" s="116">
        <v>1.830879733262724E-2</v>
      </c>
      <c r="G17" s="115">
        <v>21299.42</v>
      </c>
      <c r="H17" s="19">
        <v>9.9908733044813463E-4</v>
      </c>
      <c r="I17" s="20">
        <v>526214.18000000005</v>
      </c>
      <c r="J17" s="21">
        <v>2.4683015797620514E-2</v>
      </c>
    </row>
    <row r="18" spans="1:10" x14ac:dyDescent="0.25">
      <c r="A18" s="22"/>
      <c r="B18" s="24"/>
      <c r="C18" s="24"/>
      <c r="D18" s="24"/>
      <c r="E18" s="24"/>
      <c r="F18" s="24"/>
      <c r="G18" s="24"/>
      <c r="H18" s="24"/>
      <c r="I18" s="23"/>
      <c r="J18" s="25"/>
    </row>
    <row r="19" spans="1:10" x14ac:dyDescent="0.25">
      <c r="A19" s="26" t="s">
        <v>13</v>
      </c>
      <c r="B19" s="27">
        <v>20010926.5</v>
      </c>
      <c r="C19" s="28"/>
      <c r="D19" s="28"/>
      <c r="E19" s="28"/>
      <c r="F19" s="28"/>
      <c r="G19" s="28"/>
      <c r="H19" s="28"/>
      <c r="I19" s="27"/>
      <c r="J19" s="29"/>
    </row>
    <row r="20" spans="1:10" x14ac:dyDescent="0.25">
      <c r="A20" s="10" t="s">
        <v>14</v>
      </c>
      <c r="B20" s="124"/>
      <c r="C20" s="120">
        <v>1398003.73</v>
      </c>
      <c r="D20" s="123">
        <v>6.9862019132397493E-2</v>
      </c>
      <c r="E20" s="122">
        <v>3235526.32</v>
      </c>
      <c r="F20" s="121">
        <v>0.16168798181333582</v>
      </c>
      <c r="G20" s="120">
        <v>74935.28</v>
      </c>
      <c r="H20" s="13">
        <v>3.7447181668474969E-3</v>
      </c>
      <c r="I20" s="14">
        <v>4708465.33</v>
      </c>
      <c r="J20" s="15">
        <v>0.23529471911258082</v>
      </c>
    </row>
    <row r="21" spans="1:10" x14ac:dyDescent="0.25">
      <c r="A21" s="10" t="s">
        <v>20</v>
      </c>
      <c r="B21" s="124"/>
      <c r="C21" s="120"/>
      <c r="D21" s="123">
        <v>0</v>
      </c>
      <c r="E21" s="122"/>
      <c r="F21" s="121">
        <v>0</v>
      </c>
      <c r="G21" s="120"/>
      <c r="H21" s="13">
        <v>0</v>
      </c>
      <c r="I21" s="14">
        <v>0</v>
      </c>
      <c r="J21" s="15">
        <v>0</v>
      </c>
    </row>
    <row r="22" spans="1:10" x14ac:dyDescent="0.25">
      <c r="A22" s="16" t="s">
        <v>16</v>
      </c>
      <c r="B22" s="119"/>
      <c r="C22" s="115">
        <v>1398003.73</v>
      </c>
      <c r="D22" s="118">
        <v>6.9862019132397493E-2</v>
      </c>
      <c r="E22" s="117">
        <v>3235526.32</v>
      </c>
      <c r="F22" s="116">
        <v>0.16168798181333582</v>
      </c>
      <c r="G22" s="115">
        <v>74935.28</v>
      </c>
      <c r="H22" s="19">
        <v>3.7447181668474969E-3</v>
      </c>
      <c r="I22" s="20">
        <v>4708465.33</v>
      </c>
      <c r="J22" s="21">
        <v>0.23529471911258082</v>
      </c>
    </row>
    <row r="23" spans="1:10" x14ac:dyDescent="0.25">
      <c r="A23" s="22"/>
      <c r="B23" s="23"/>
      <c r="C23" s="23"/>
      <c r="D23" s="24"/>
      <c r="E23" s="23"/>
      <c r="F23" s="24"/>
      <c r="G23" s="23"/>
      <c r="H23" s="24"/>
      <c r="I23" s="23"/>
      <c r="J23" s="25"/>
    </row>
    <row r="24" spans="1:10" x14ac:dyDescent="0.25">
      <c r="A24" s="26" t="s">
        <v>21</v>
      </c>
      <c r="B24" s="27">
        <v>63724405.829999998</v>
      </c>
      <c r="C24" s="27"/>
      <c r="D24" s="28"/>
      <c r="E24" s="27"/>
      <c r="F24" s="28"/>
      <c r="G24" s="27"/>
      <c r="H24" s="28"/>
      <c r="I24" s="27"/>
      <c r="J24" s="29"/>
    </row>
    <row r="25" spans="1:10" x14ac:dyDescent="0.25">
      <c r="A25" s="10" t="s">
        <v>22</v>
      </c>
      <c r="B25" s="11"/>
      <c r="C25" s="12">
        <v>1758367.2899999998</v>
      </c>
      <c r="D25" s="13">
        <v>2.7593310084222087E-2</v>
      </c>
      <c r="E25" s="14">
        <v>5092106.57</v>
      </c>
      <c r="F25" s="15">
        <v>7.9908262833935317E-2</v>
      </c>
      <c r="G25" s="12">
        <v>102384.7</v>
      </c>
      <c r="H25" s="13">
        <v>1.6066795549751461E-3</v>
      </c>
      <c r="I25" s="14">
        <v>6952858.5600000005</v>
      </c>
      <c r="J25" s="15">
        <v>0.10910825247313256</v>
      </c>
    </row>
    <row r="26" spans="1:10" x14ac:dyDescent="0.25">
      <c r="A26" s="10" t="s">
        <v>23</v>
      </c>
      <c r="B26" s="11"/>
      <c r="C26" s="12">
        <v>5353307.3600000003</v>
      </c>
      <c r="D26" s="13">
        <v>8.4007175748036317E-2</v>
      </c>
      <c r="E26" s="14">
        <v>519040.58</v>
      </c>
      <c r="F26" s="15">
        <v>8.1450830845667538E-3</v>
      </c>
      <c r="G26" s="12">
        <v>395834</v>
      </c>
      <c r="H26" s="13">
        <v>6.2116546218725253E-3</v>
      </c>
      <c r="I26" s="14">
        <v>6268181.9400000004</v>
      </c>
      <c r="J26" s="15">
        <v>9.8363913454475607E-2</v>
      </c>
    </row>
    <row r="27" spans="1:10" ht="15.75" thickBot="1" x14ac:dyDescent="0.3">
      <c r="A27" s="16" t="s">
        <v>24</v>
      </c>
      <c r="B27" s="17"/>
      <c r="C27" s="18">
        <v>7111674.6500000004</v>
      </c>
      <c r="D27" s="114">
        <v>0.11160048583225841</v>
      </c>
      <c r="E27" s="20">
        <v>5611147.1500000004</v>
      </c>
      <c r="F27" s="113">
        <v>8.8053345918502085E-2</v>
      </c>
      <c r="G27" s="18">
        <v>498218.7</v>
      </c>
      <c r="H27" s="112">
        <v>7.8183341768476716E-3</v>
      </c>
      <c r="I27" s="30">
        <v>13221040.5</v>
      </c>
      <c r="J27" s="31">
        <v>0.20747216592760814</v>
      </c>
    </row>
    <row r="28" spans="1:10" ht="15.75" thickBot="1" x14ac:dyDescent="0.3">
      <c r="A28" s="111"/>
      <c r="B28" s="32" t="s">
        <v>25</v>
      </c>
      <c r="C28" s="33" t="s">
        <v>26</v>
      </c>
      <c r="D28" s="33" t="s">
        <v>27</v>
      </c>
      <c r="E28" s="34" t="s">
        <v>28</v>
      </c>
      <c r="F28" s="35" t="s">
        <v>27</v>
      </c>
      <c r="G28" s="33" t="s">
        <v>29</v>
      </c>
      <c r="H28" s="35" t="s">
        <v>27</v>
      </c>
      <c r="I28" s="36"/>
      <c r="J28" s="4"/>
    </row>
    <row r="29" spans="1:10" x14ac:dyDescent="0.25">
      <c r="A29" s="4"/>
      <c r="B29" s="37" t="s">
        <v>30</v>
      </c>
      <c r="C29" s="38">
        <v>7.0000000000000007E-2</v>
      </c>
      <c r="D29" s="39">
        <f>D12</f>
        <v>0.25001913854041286</v>
      </c>
      <c r="E29" s="38">
        <v>0.05</v>
      </c>
      <c r="F29" s="39">
        <f>F12</f>
        <v>8.8650729703694892E-2</v>
      </c>
      <c r="G29" s="40">
        <v>0.03</v>
      </c>
      <c r="H29" s="39">
        <f>H12</f>
        <v>1.7950039732431526E-2</v>
      </c>
      <c r="I29" s="36"/>
      <c r="J29" s="4"/>
    </row>
    <row r="30" spans="1:10" x14ac:dyDescent="0.25">
      <c r="A30" s="4"/>
      <c r="B30" s="41" t="s">
        <v>31</v>
      </c>
      <c r="C30" s="42">
        <v>0.08</v>
      </c>
      <c r="D30" s="43">
        <f>D17</f>
        <v>5.3751311345451363E-3</v>
      </c>
      <c r="E30" s="44">
        <v>0.11</v>
      </c>
      <c r="F30" s="43">
        <f>F17</f>
        <v>1.830879733262724E-2</v>
      </c>
      <c r="G30" s="45">
        <v>0.03</v>
      </c>
      <c r="H30" s="43">
        <f>H17</f>
        <v>9.9908733044813463E-4</v>
      </c>
      <c r="I30" s="36"/>
      <c r="J30" s="4"/>
    </row>
    <row r="31" spans="1:10" x14ac:dyDescent="0.25">
      <c r="A31" s="4"/>
      <c r="B31" s="46" t="s">
        <v>32</v>
      </c>
      <c r="C31" s="42">
        <v>0.08</v>
      </c>
      <c r="D31" s="43">
        <f>D22</f>
        <v>6.9862019132397493E-2</v>
      </c>
      <c r="E31" s="44">
        <v>0.13</v>
      </c>
      <c r="F31" s="43">
        <f>F22</f>
        <v>0.16168798181333582</v>
      </c>
      <c r="G31" s="45">
        <v>0.03</v>
      </c>
      <c r="H31" s="43">
        <f>H22</f>
        <v>3.7447181668474969E-3</v>
      </c>
      <c r="I31" s="36"/>
      <c r="J31" s="4"/>
    </row>
    <row r="32" spans="1:10" ht="15.75" thickBot="1" x14ac:dyDescent="0.3">
      <c r="A32" s="4"/>
      <c r="B32" s="47" t="s">
        <v>33</v>
      </c>
      <c r="C32" s="48">
        <v>0.08</v>
      </c>
      <c r="D32" s="49">
        <f>D27</f>
        <v>0.11160048583225841</v>
      </c>
      <c r="E32" s="50">
        <v>0.1</v>
      </c>
      <c r="F32" s="49">
        <f>F27</f>
        <v>8.8053345918502085E-2</v>
      </c>
      <c r="G32" s="51">
        <v>0.03</v>
      </c>
      <c r="H32" s="49">
        <f>H27</f>
        <v>7.8183341768476716E-3</v>
      </c>
      <c r="I32" s="36"/>
      <c r="J32" s="4"/>
    </row>
    <row r="33" spans="1:10" ht="15.75" x14ac:dyDescent="0.25">
      <c r="A33" s="4"/>
      <c r="B33" s="52"/>
      <c r="C33" s="53"/>
      <c r="D33" s="54"/>
      <c r="E33" s="54"/>
      <c r="F33" s="54"/>
      <c r="G33" s="55"/>
      <c r="H33" s="56"/>
      <c r="I33" s="36"/>
      <c r="J33" s="4"/>
    </row>
    <row r="34" spans="1:10" x14ac:dyDescent="0.25">
      <c r="A34" s="1" t="s">
        <v>34</v>
      </c>
      <c r="B34" s="36"/>
      <c r="C34" s="57"/>
      <c r="D34" s="58"/>
      <c r="E34" s="59"/>
      <c r="F34" s="58"/>
      <c r="G34" s="54"/>
      <c r="H34" s="54"/>
      <c r="I34" s="36"/>
      <c r="J34" s="4"/>
    </row>
    <row r="35" spans="1:10" x14ac:dyDescent="0.25">
      <c r="A35" s="135" t="s">
        <v>35</v>
      </c>
      <c r="B35" s="135"/>
      <c r="C35" s="135"/>
      <c r="D35" s="135"/>
      <c r="E35" s="135"/>
      <c r="F35" s="135"/>
      <c r="G35" s="135"/>
      <c r="H35" s="58"/>
      <c r="I35" s="4"/>
      <c r="J35" s="4"/>
    </row>
    <row r="36" spans="1:10" x14ac:dyDescent="0.25">
      <c r="A36" s="135" t="s">
        <v>36</v>
      </c>
      <c r="B36" s="135"/>
      <c r="C36" s="135"/>
      <c r="D36" s="135"/>
      <c r="E36" s="135"/>
      <c r="F36" s="135"/>
      <c r="G36" s="135"/>
      <c r="H36" s="58"/>
      <c r="I36" s="4"/>
      <c r="J36" s="4"/>
    </row>
  </sheetData>
  <mergeCells count="10">
    <mergeCell ref="G6:H7"/>
    <mergeCell ref="I6:J7"/>
    <mergeCell ref="A35:G35"/>
    <mergeCell ref="A36:G36"/>
    <mergeCell ref="A1:C1"/>
    <mergeCell ref="A3:B3"/>
    <mergeCell ref="A6:A7"/>
    <mergeCell ref="B6:B7"/>
    <mergeCell ref="C6:D7"/>
    <mergeCell ref="E6:F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899407193990448FE1D6875FC3D673" ma:contentTypeVersion="8" ma:contentTypeDescription="Create a new document." ma:contentTypeScope="" ma:versionID="be798132f37965cb447a7566f14e2b8a">
  <xsd:schema xmlns:xsd="http://www.w3.org/2001/XMLSchema" xmlns:xs="http://www.w3.org/2001/XMLSchema" xmlns:p="http://schemas.microsoft.com/office/2006/metadata/properties" xmlns:ns2="241dfbf2-474d-4c1d-bbb6-977d093c25f6" xmlns:ns3="969cec15-12dd-45a9-9add-312e59fd143b" targetNamespace="http://schemas.microsoft.com/office/2006/metadata/properties" ma:root="true" ma:fieldsID="a6299b04205e1f6e034ac3cfc582a42f" ns2:_="" ns3:_="">
    <xsd:import namespace="241dfbf2-474d-4c1d-bbb6-977d093c25f6"/>
    <xsd:import namespace="969cec15-12dd-45a9-9add-312e59fd14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dfbf2-474d-4c1d-bbb6-977d093c2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cec15-12dd-45a9-9add-312e59fd14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9628DB-06CB-4D25-8D78-370F34330D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1dfbf2-474d-4c1d-bbb6-977d093c25f6"/>
    <ds:schemaRef ds:uri="969cec15-12dd-45a9-9add-312e59fd14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4F8888-1F17-4EA5-B2A1-D25DD8C4FFEA}">
  <ds:schemaRefs>
    <ds:schemaRef ds:uri="241dfbf2-474d-4c1d-bbb6-977d093c25f6"/>
    <ds:schemaRef ds:uri="http://schemas.microsoft.com/office/2006/documentManagement/types"/>
    <ds:schemaRef ds:uri="http://purl.org/dc/elements/1.1/"/>
    <ds:schemaRef ds:uri="http://purl.org/dc/dcmitype/"/>
    <ds:schemaRef ds:uri="969cec15-12dd-45a9-9add-312e59fd143b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4731C6A-8584-435A-82C9-DCAE50582A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FY23</vt:lpstr>
      <vt:lpstr>Q1</vt:lpstr>
      <vt:lpstr>Q2</vt:lpstr>
      <vt:lpstr>Q3</vt:lpstr>
      <vt:lpstr>Q4</vt:lpstr>
    </vt:vector>
  </TitlesOfParts>
  <Manager/>
  <Company>Indiana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Coats, Amanda Gail</dc:creator>
  <cp:keywords/>
  <dc:description/>
  <cp:lastModifiedBy>Haupert, Alan A</cp:lastModifiedBy>
  <cp:revision/>
  <dcterms:created xsi:type="dcterms:W3CDTF">2023-11-01T14:08:39Z</dcterms:created>
  <dcterms:modified xsi:type="dcterms:W3CDTF">2024-08-28T20:31:30Z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0x010100E9899407193990448FE1D6875FC3D673</vt:lpwstr>
  </property>
</Properties>
</file>